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" sheetId="1" r:id="rId1"/>
    <sheet name="SO 002.1" sheetId="2" r:id="rId2"/>
    <sheet name="SO 105" sheetId="3" r:id="rId3"/>
    <sheet name="SO 106" sheetId="4" r:id="rId4"/>
    <sheet name="SO 107.1" sheetId="5" r:id="rId5"/>
    <sheet name="SO 107.1a" sheetId="6" r:id="rId6"/>
    <sheet name="SO 132" sheetId="7" r:id="rId7"/>
    <sheet name="SO 142.1" sheetId="8" r:id="rId8"/>
    <sheet name="SO 150" sheetId="9" r:id="rId9"/>
    <sheet name="SO 190" sheetId="10" r:id="rId10"/>
    <sheet name="SO 202" sheetId="11" r:id="rId11"/>
    <sheet name="SO 203" sheetId="12" r:id="rId12"/>
    <sheet name="SO 251" sheetId="13" r:id="rId13"/>
    <sheet name="SO 252" sheetId="14" r:id="rId14"/>
    <sheet name="SO 253" sheetId="15" r:id="rId15"/>
    <sheet name="SO 901" sheetId="16" r:id="rId16"/>
    <sheet name="SO 912.1" sheetId="17" r:id="rId17"/>
  </sheets>
  <definedNames/>
  <calcPr/>
  <webPublishing/>
</workbook>
</file>

<file path=xl/sharedStrings.xml><?xml version="1.0" encoding="utf-8"?>
<sst xmlns="http://schemas.openxmlformats.org/spreadsheetml/2006/main" count="7201" uniqueCount="1251">
  <si>
    <t>ASPE10</t>
  </si>
  <si>
    <t>S</t>
  </si>
  <si>
    <t>Firma: ÚDRŽBA SILNIC Královéhradeckého kraje a.s.</t>
  </si>
  <si>
    <t>Soupis prací objektu</t>
  </si>
  <si>
    <t xml:space="preserve">Stavba: </t>
  </si>
  <si>
    <t>36525de</t>
  </si>
  <si>
    <t>II/325 Dolní Brusnice_11012023_neoceněný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</si>
  <si>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</si>
  <si>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</si>
  <si>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</si>
  <si>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</si>
  <si>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</si>
  <si>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</si>
  <si>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</si>
  <si>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</si>
  <si>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</si>
  <si>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</si>
  <si>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</si>
  <si>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</si>
  <si>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</si>
  <si>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</si>
  <si>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</si>
  <si>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</si>
  <si>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</si>
  <si>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</si>
  <si>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</si>
  <si>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</si>
  <si>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</si>
  <si>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</si>
  <si>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</si>
  <si>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</si>
  <si>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</si>
  <si>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</si>
  <si>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</si>
  <si>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</si>
  <si>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</si>
  <si>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</si>
  <si>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</si>
  <si>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</si>
  <si>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</si>
  <si>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</si>
  <si>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</si>
  <si>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</si>
  <si>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</si>
  <si>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</si>
  <si>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</si>
  <si>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</si>
  <si>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</si>
  <si>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</si>
  <si>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</si>
  <si>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</si>
  <si>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</si>
  <si>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</si>
  <si>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 
užívání a řádnému předání dokončeného díla.Vytyčení stavby (3x tištěná, 1xCD), zřízení vytyčovací sítě stavby</t>
  </si>
  <si>
    <t>zahrnuje veškeré náklady spojené s objednatelem požadovanými pracemi</t>
  </si>
  <si>
    <t>b</t>
  </si>
  <si>
    <t>Geometrický oddělovací plán pro majetkové vypořádání vlastnických vztahů a případných věcných břemen</t>
  </si>
  <si>
    <t>12 vlastníků  
1=1,000 [A]</t>
  </si>
  <si>
    <t>c</t>
  </si>
  <si>
    <t>SOUBOR</t>
  </si>
  <si>
    <t>Zaměření vrstev pro určení kubatur (dle zaměření příčných řezů v PD) a pro určení kubatur konstrukčních vrstev a celkových plošných a délkových výměr.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</si>
  <si>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</si>
  <si>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</si>
  <si>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</si>
  <si>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7</t>
  </si>
  <si>
    <t>02943</t>
  </si>
  <si>
    <t>OSTATNÍ POŽADAVKY - VYPRACOVÁNÍ RDS</t>
  </si>
  <si>
    <t>Realizační dokumentace objektů stavby, přechodné úpravy DIO, stanovení místní úpravy DZ po stavbě ( tiskem 4x + 1x CD).  
Včetně koordinace se souvisejícími záměry dle souhrnné TZ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</t>
  </si>
  <si>
    <t>8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</si>
  <si>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</si>
  <si>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</si>
  <si>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</si>
  <si>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</si>
  <si>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</si>
  <si>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</si>
  <si>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</si>
  <si>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Zajištění stávajícího stavu zástavby a objektů, které mohou být dotčeny stavbou před započetím, v průběhu a na konci stavebních prací.  
Zdokumentování (pasportizace) stávajícího stavu konstrukcí, objektů, pozemků apod., které budou stavbou dotčeny vč. fotodokumentace, projednání a odsouhlasení dotčenými osobami, správci, vlastníky.   
Provedení souboru prací PŘED započetím stavebních prací vč. vypracování zprávy vč. projednání a odsouhlasení  
Provedení souboru prací v PRŮBĚHU výstavby akce - 1x/měsíc vč. vypracování zprávy vč. projednání a odsouhlasení  
Provedení souboru prací PO dokončení stavebních prací vč. vypracování zprávy vč. projednání a odsouhlasení  
Závěrečné vyhodnocení stavu ploch, objektů apod., návrh nápravných opatření, závěrečná zpráva jako podklad pro nápravná opatření řešení mimo tuto akci (v rámci samostatné akce).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</si>
  <si>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</si>
  <si>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</si>
  <si>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</si>
  <si>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</si>
  <si>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</si>
  <si>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</si>
  <si>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</si>
  <si>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02992</t>
  </si>
  <si>
    <t>R</t>
  </si>
  <si>
    <t>OSTATNÍ POŽADAVKY - PAMĚTNÍ DESKA</t>
  </si>
  <si>
    <t>Osazení pamětní desky na kamenném podstavci po dokončení stavby, dle vzoru objednatele (IROP), na pozemku objednatele.</t>
  </si>
  <si>
    <t>SO 002.1</t>
  </si>
  <si>
    <t>Příprava území v úseku km 24,260 - 25,400</t>
  </si>
  <si>
    <t>015340</t>
  </si>
  <si>
    <t>POPLATKY ZA LIKVIDACŮ ODPADŮ NEKONTAMINOVANÝCH - 02 01 03  PAŘEZY</t>
  </si>
  <si>
    <t>T</t>
  </si>
  <si>
    <t>na trvalou skládku</t>
  </si>
  <si>
    <t>pol. 11201a  (10+2)*5*0,5*0,7=21,000 [A] 
pol. 11202a 2*8*0,5*0,7=5,600 [B] 
pol. 11203a 2*10*0,5*0,7=7,000 [C] 
Celkem: A+B+C=33,600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</si>
  <si>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</si>
  <si>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</si>
  <si>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</si>
  <si>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 a sloupů v blízkosti komunikace. Vodovod, v trase příčné přechody. Podélně vedený plynovod. Zajištění stavby proti škodám na okolních pozemcích a objektech.</t>
  </si>
  <si>
    <t>zajištění sloupů nadzemního vedení v blízkosti stavby - 14 ks 
zajištění plynovodního potrubí (zatažené do ocelové chráničky) podélně v komunikaci a příčně přípojky - na celou délku stavby 1140 m - ochrana panely ve výkopu v délce aktuálního záběru při výkopových pracích 
1=1,000 [A]</t>
  </si>
  <si>
    <t>03760</t>
  </si>
  <si>
    <t>POMOC PRÁCE ZAJIŠŤ NEBO ZŘÍZ JÍMKY, STAV JÁMY A ŠACHTY</t>
  </si>
  <si>
    <t>ručně kopané sondy pro upřesnění polohy sítí - obecní vodovod a plynovod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</si>
  <si>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</si>
  <si>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</si>
  <si>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</si>
  <si>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</si>
  <si>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</si>
  <si>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včetně odvozu a štěpkování</t>
  </si>
  <si>
    <t>plochy keřů dle identifikačních tabulek 
8+12+24+32+20+116+88+122+52+109+177+62=822,000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</si>
  <si>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</si>
  <si>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</si>
  <si>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</si>
  <si>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na pozemcích KhK - bez odvozu  
na pozemcích a hranicích pozemku soukromých FO a PO - dřevní hmotu ponechat k dispozici majitele pozemku (dle čísel a identifikace kácení v přehledu)  
zásyp jam po vytrhání pařezů v krajnici a tělese komunikace  
zemina vhodná do násypů dle ČSN 73 6133,  pro průměr do 50cm 2m3</t>
  </si>
  <si>
    <t>dle situací kácení a tabulek kácení dřeviny označené K_x 
10+2=12,000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</si>
  <si>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</si>
  <si>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</si>
  <si>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</si>
  <si>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na pozemcích KhK - bez odvozu   
na pozemcích a hranicích pozemku soukromých FO a PO - dřevní hmotu ponechat k dispozici majitele pozemku (dle čísel a identifikace kácení v přehledu)  
zásyp jam po vytrhání pařezů v krajnici a tělese komunikace  
zemina vhodná do násypů dle ČSN 73 6133  -  pro průměr do 90cm zásyp 5m3</t>
  </si>
  <si>
    <t>dle situací kácení a tabulek kácení dřeviny označené K_x 
2=2,000 [A]</t>
  </si>
  <si>
    <t>11203</t>
  </si>
  <si>
    <t>KÁCENÍ STROMŮ D KMENE PŘES 0,9M S ODSTRAN PAŘEZŮ</t>
  </si>
  <si>
    <t>na pozemcích KhK - bez odvozu   
na pozemcích a hranicích pozemku soukromých FO a PO - dřevní hmotu ponechat k dispozici majitele pozemku (dle čísel a identifikace kácení v přehledu)  
zásyp jam po vytrhání pařezů v krajnici a tělese komunikace  
zemina vhodná do násypů dle ČSN 73 6133  -  pro průměr nad 90cm zásyp 7m3</t>
  </si>
  <si>
    <t>dle situací kácení a tabulek kácení dřeviny označené K1_x 
2=2,000 [A]</t>
  </si>
  <si>
    <t>125738</t>
  </si>
  <si>
    <t>VYKOPÁVKY ZE ZEMNÍKŮ A SKLÁDEK TŘ. I, ODVOZ DO 20KM</t>
  </si>
  <si>
    <t>M3</t>
  </si>
  <si>
    <t>natěžení zeminy pro zásyp jam po pařezech včetně poplatku za nákup zeminy</t>
  </si>
  <si>
    <t>pro pol. 17421 48=48,000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</si>
  <si>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</si>
  <si>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17421</t>
  </si>
  <si>
    <t>ZÁSYP JAM A RÝH ZEMINOU BEZ ZHUTNĚNÍ</t>
  </si>
  <si>
    <t>zpětný zásyp jam po pařezech - zemina ze zemníku bez zhutnění</t>
  </si>
  <si>
    <t>pol. 11201  12*2,0=24,000 [A]  
pol. 11202  2*5,0=10,000 [B]  
pol. 11203  2*7,0=14,000 [C] 
Celkem: A+B+C=48,000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</si>
  <si>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</si>
  <si>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184721</t>
  </si>
  <si>
    <t>ZDRAVOTNÍ ŘEZ VĚTVÍ STROMŮ KMENE D DO 50CM</t>
  </si>
  <si>
    <t>prořezání ponechávaných stromů pro zajištění průjezdného průřezu nebo na hranicích stavby</t>
  </si>
  <si>
    <t>předpoklad 20 ks dřevin =20,000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</si>
  <si>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</si>
  <si>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18481</t>
  </si>
  <si>
    <t>OCHRANA STROMŮ BEDNĚNÍM</t>
  </si>
  <si>
    <t>ochrana ponechávaných stromů  a dřevin dle ČSN 83 9061</t>
  </si>
  <si>
    <t>ponechané stromy v rozsahu stavby - plocha ochranného bednění 
25*5*0,2*2=50,000 [A]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</si>
  <si>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</si>
  <si>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</si>
  <si>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12</t>
  </si>
  <si>
    <t>91297</t>
  </si>
  <si>
    <t>DOPRAVNÍ ZRCADLO</t>
  </si>
  <si>
    <t>demontáž stávajícího DZ  
včetně sloupku</t>
  </si>
  <si>
    <t>položka zahrnuje:  
- dodání a osazení zrcadla včetně nutných zemních prací  
- předepsaná povrchová úprava  
- vnitrostaveništní a mimostaveništní doprava  
- odrazky plastové nebo z retroreflexní fólie.</t>
  </si>
  <si>
    <t>13</t>
  </si>
  <si>
    <t>914123</t>
  </si>
  <si>
    <t>DOPRAVNÍ ZNAČKY ZÁKLADNÍ VELIKOSTI OCELOVÉ FÓLIE TŘ 1 - DEMONTÁŽ</t>
  </si>
  <si>
    <t>dle stávajícího stavu  
24=24,000 [A]</t>
  </si>
  <si>
    <t>Položka zahrnuje odstranění, demontáž a odklizení materiálu s odvozem na předepsané místo</t>
  </si>
  <si>
    <t>14</t>
  </si>
  <si>
    <t>914133</t>
  </si>
  <si>
    <t>DOPRAVNÍ ZNAČKY ZÁKLADNÍ VELIKOSTI OCELOVÉ FÓLIE TŘ 2 - DEMONTÁŽ</t>
  </si>
  <si>
    <t>původní SDZ - místní cíle apod. pro zpětnou montáž (označené PONECHAT)  
značky demontovat, uschovat a po realizaci osadit zpět</t>
  </si>
  <si>
    <t>dle situace DZ 
7=7,000 [A]</t>
  </si>
  <si>
    <t>15</t>
  </si>
  <si>
    <t>914913</t>
  </si>
  <si>
    <t>SLOUPKY A STOJKY DZ Z OCEL TRUBEK ZABETON DEMONTÁŽ</t>
  </si>
  <si>
    <t>včetně patky</t>
  </si>
  <si>
    <t>dle stávajícího stavu  
16+7=23,000 [A]</t>
  </si>
  <si>
    <t>16</t>
  </si>
  <si>
    <t>916111</t>
  </si>
  <si>
    <t>DOPRAV SVĚTLO VÝSTRAŽ SAMOSTATNÉ</t>
  </si>
  <si>
    <t>ochrana a zajištění, případná demontáž, uložení, montáž a zpětné zprovoznění informačního radaru v km 24,300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</si>
  <si>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</si>
  <si>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SO 105</t>
  </si>
  <si>
    <t>Rekonstrukce silnice II/325 km 24,260 - 24,564</t>
  </si>
  <si>
    <t>015111</t>
  </si>
  <si>
    <t>POPLATKY ZA LIKVIDACI ODPADŮ NEKONTAMINOVANÝCH - 17 05 04  VYTĚŽENÉ ZEMINY A HORNINY -  I. TŘÍDA TĚŽITELNOSTI</t>
  </si>
  <si>
    <t>vytěžená zemina, kamenivo, kámen -  kód 17 05 04</t>
  </si>
  <si>
    <t>pol. 11332  (745,9-(464,1))*1,9=535,420 [A]  nevyužitelná část  
pol. 12373 1436,5*1,9=2 729,350 [B] 
pol. 12924 103,5*0,15*1,9=29,498 [C] 
pol. 12930 16,875*1,9=32,063 [D] 
pol. 12970 2*0,5*1,9=1,900 [E] 
pol. 129946 30*0,05*1,9=2,850 [F] 
pol. 13273 500,1*1,9=950,190 [G] 
pol. 212635 520*0,4*0,2*1,9=79,040 [H] 
Celkem: A+B+C+D+E+F+G+H=4 360,311 [I]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</si>
  <si>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</si>
  <si>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</si>
  <si>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</si>
  <si>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nejméně 70% hmotnosti tohoto odpadu musí být předáno k recyklaci (viz. ZP) pro zpětné využití na stavbách</t>
  </si>
  <si>
    <t>pol. 11334 16*2,3=36,800 [A] 
pol. 11352 238,5*0,150*0,30*2,3=24,685 [B] 
pol. 96687 7*0,5*0,5*1,3*2,0=4,550 [C] 
pol. 96615: 5*2,2=11,000 [D] 
pol. 969234: 0,16*20*2,4=7,680 [E] 
pol. 969246  0,45*210*2,4=226,800 [F] 
Celkem: A+B+C+D+E+F=311,515 [G]</t>
  </si>
  <si>
    <t>11332</t>
  </si>
  <si>
    <t>ODSTRANĚNÍ PODKLADŮ ZPEVNĚNÝCH PLOCH Z KAMENIVA NESTMELENÉHO</t>
  </si>
  <si>
    <t>stávající podkladní vrstvy ze ŠD a ŠP včetně výplňového materiálu   
zhotovitel v ceně zohlední možnost zpětného využití materiálu - zbytek na trvalou skládku</t>
  </si>
  <si>
    <t>dle situace a průzkůmů  
ploše skladby B  
v rozsahu SO 105  2210*1,25*0,270=745,875 [A]  včetně rozšíření proti teoretické ploše krytu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</si>
  <si>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</si>
  <si>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</si>
  <si>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</si>
  <si>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  
vč. naložení, odvozu a uložení na skládku dodavatele,  zhotovitel v ceně zohlední možnost zpětného využití recyklovaného materiálu</t>
  </si>
  <si>
    <t>plocha dle azměření stávajícího stavu  
v rozsahu SO 105 2210*0,05=110,500 [A]</t>
  </si>
  <si>
    <t>11334</t>
  </si>
  <si>
    <t>ODSTRANĚNÍ PODKLADU ZPEVNĚNÝCH PLOCH S CEMENT POJIVEM</t>
  </si>
  <si>
    <t>vrstvy stávajícího KSC - na trvalou skládku</t>
  </si>
  <si>
    <t>dle situace a průzkůmů 
lokálně v místě historických oprav IS  200*0,080=16,000 [A]</t>
  </si>
  <si>
    <t>11352</t>
  </si>
  <si>
    <t>ODSTRANĚNÍ CHODNÍKOVÝCH A SILNIČNÍCH OBRUBNÍKŮ BETONOVÝCH</t>
  </si>
  <si>
    <t>M</t>
  </si>
  <si>
    <t>odstranění, na skládku</t>
  </si>
  <si>
    <t>dle situace 
57,0+15,5+17,5+10,5+98,0+27,5+12,5=238,500 [A]</t>
  </si>
  <si>
    <t>11372</t>
  </si>
  <si>
    <t>FRÉZOVÁNÍ ZPEVNĚNÝCH PLOCH ASFALTOVÝCH</t>
  </si>
  <si>
    <t>odstranění stávajících živičných vrstev vč. zazubení stávajících vrstev v místě napojení - kvalitativní třída ZAS-T1   
zhotovitel v ceně zohlední možnost zpětného využití recyklovaného materiálu</t>
  </si>
  <si>
    <t>dle situace a průzkumů 
plocha dle zaměření stávajícího stavu  
v rozsahu SO 105 2210=2 210,000 [A] 
průměrná tloušťka 0,130=0,130 [B] 
a*b=287,300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</si>
  <si>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</si>
  <si>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113766</t>
  </si>
  <si>
    <t>FRÉZOVÁNÍ DRÁŽKY PRŮŘEZU DO 800MM2 V ASFALTOVÉ VOZOVCE</t>
  </si>
  <si>
    <t>komůrka dle VL 211.07 pro zálivku za horka   
včetně poplatku za skládku</t>
  </si>
  <si>
    <t>podél obrub nástupiště 15+16=31,000 [A] 
podélné spáry podél přídlažby a rigolů 48=48,000 [B] 
Celkem: A+B=79,000 [C]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</si>
  <si>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</si>
  <si>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</si>
  <si>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</si>
  <si>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trvalou skládku  
odkop pro sanace</t>
  </si>
  <si>
    <t>dle situace a VPŘ 
v ploše skladby B 2210*1,3*0,5=1 436,500 [A]  včetně rozšíření proti teoretické ploše krytu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</si>
  <si>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</si>
  <si>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</si>
  <si>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</si>
  <si>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zpětné natěžení ornice z reprofilace příkopů</t>
  </si>
  <si>
    <t>pro pol. 18220 363,5*0,15=54,525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</si>
  <si>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</si>
  <si>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natěžení recyklovaného materiálu pro využití ve stavbě včetně dopravy z meziskládky</t>
  </si>
  <si>
    <t>pro sanace pol. 21450 0,40*1436,5=574,600 [A] 
pro krajnice pol. 56933 103,50*0,150=15,525 [B] 
Celkem: A+B=590,125 [C]</t>
  </si>
  <si>
    <t>12924</t>
  </si>
  <si>
    <t>ČIŠTĚNÍ KRAJNIC OD NÁNOSU TL. DO 200MM</t>
  </si>
  <si>
    <t>seříznutí stávajících krajnic, tl.150 mm, na skládku</t>
  </si>
  <si>
    <t>dle situace a VPŘ 
48,0+8,0+17,5+30,0=103,500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</si>
  <si>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</si>
  <si>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</si>
  <si>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</si>
  <si>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reprofilace příkopů a navazujícího terénu, množství 0,3 m3/m, nevyužitelný přebytek - odvoz na skládku</t>
  </si>
  <si>
    <t>dle situace 
reprofilace v místě krajnice 20,5+14,0+8,0+34,5+48,5=125,500 [A] 
reprofilace v místě nových obrub 65,0+6,0+26,5+15,0=112,500 [B] 
celková délka reprofilace  a+b=238,000 [C]  
výpočet přebytku při předpokladu 0,3 m3/bm a využití materiálu na zpětné ohumusování 
c*0,3-363,5*0,15=16,875 [D]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</si>
  <si>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</si>
  <si>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množství 0,3 m3/m, na mezideponii</t>
  </si>
  <si>
    <t>materiál z reprofilace pro zpětné ohumusování  
363,5*0,15=54,525 [A]</t>
  </si>
  <si>
    <t>12970</t>
  </si>
  <si>
    <t>ČIŠTĚNÍ KANALIZAČNÍCH ŠACHET</t>
  </si>
  <si>
    <t>čištění stávajících ponechávaných šachet</t>
  </si>
  <si>
    <t>129946</t>
  </si>
  <si>
    <t>ČIŠTĚNÍ POTRUBÍ DN DO 400MM</t>
  </si>
  <si>
    <t>čištění ponechávaných stok a potrubí</t>
  </si>
  <si>
    <t>dle situace 
stávající stoky 30=30,000 [A]</t>
  </si>
  <si>
    <t>17</t>
  </si>
  <si>
    <t>13273</t>
  </si>
  <si>
    <t>HLOUBENÍ RÝH ŠÍŘ DO 2M PAŽ I NEPAŽ TŘ. I</t>
  </si>
  <si>
    <t>výkopy rýh pro kanalizaci, vše se odveze na trvalou skládku, vč. rozšíření a prohl. pro vpusti a šachty</t>
  </si>
  <si>
    <t>dle výkazu 
stoka A 389,9=389,900 [A] 
přípojky na A 27,6=27,600 [B] 
přípojky stávající 82,6=82,600 [C] 
Celkem: A+B+C=500,100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</si>
  <si>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</si>
  <si>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</si>
  <si>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</si>
  <si>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</si>
  <si>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uložení materiálu z reprofilace příkopů pro využití na ohumusování</t>
  </si>
  <si>
    <t>pol. 12930 363,5*0,15=54,525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</si>
  <si>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</si>
  <si>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</si>
  <si>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uložení recyklovaného materiálu pro využití ve stavbě včetně dopravy na meziskládku</t>
  </si>
  <si>
    <t>pro sanace pol. 21450 0,40*1436,5=574,600 
z pol. 11333  110,5=110,500 [A] 
z pol. 11332  464,1=464,100 [B] 
Celkem: A+B=574,600 [C]</t>
  </si>
  <si>
    <t>20</t>
  </si>
  <si>
    <t>173103R</t>
  </si>
  <si>
    <t>ZEMNÍ KRAJNICE A DOSYPÁVKY SE ZHUT DO 100% PS</t>
  </si>
  <si>
    <t>zásyp vhodnou nenamrzavou zeminou, se zhutněním min. 98% PS včetně dodání materiálu  
nenamrzavý, nesoudržný materiál podmínečně vhodný dle ČSN 736133  
zhotovitel v ceně zohlední možnost využití materiálu ze stavby</t>
  </si>
  <si>
    <t>dle situace a VPŘ 
klín pod krajnici 0,7*0,25=0,175 [A] 
délky úseků 20,5+14,0+8,0+34,5+48,5=125,500 [B] 
klín za obrubou 0,5*0,3=0,150 [C] 
346+106=452,000 [D] 
a*b+c*d=89,763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</si>
  <si>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</si>
  <si>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21</t>
  </si>
  <si>
    <t>17481</t>
  </si>
  <si>
    <t>ZÁSYP JAM A RÝH Z NAKUPOVANÝCH MATERIÁLŮ</t>
  </si>
  <si>
    <t>zásyp výkopů pro kanalizaci, hlinito písčitá zemina se zhutněním - vč. dovozu ze zdroje dle zhotovitele a poplatku za nakoupení</t>
  </si>
  <si>
    <t>dle výkazu 
stoka A 115,0=115,000 [A] 
přípojky na A 13,2=13,200 [B] 
přípojky stávající 39,7=39,700 [C] 
Celkem: A+B+C=167,900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</si>
  <si>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</si>
  <si>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</si>
  <si>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</si>
  <si>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</si>
  <si>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frakce 0-8 mm, vč. ztratného a zhutnění</t>
  </si>
  <si>
    <t>dle výkazu 
stoka A 208,3=208,300 [A] 
přípojky na A 11,3=11,300 [B] 
přípojky stávající 33,8=33,800 [C] 
Celkem: A+B+C=253,400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</si>
  <si>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</si>
  <si>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</si>
  <si>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</si>
  <si>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</si>
  <si>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dle situace a VPŘ 
v ploše skladby B  (2210)*1,30=2 873,000 [A]  včetně rozšíření proti teoretické ploše krytu</t>
  </si>
  <si>
    <t>položka zahrnuje úpravu pláně včetně vyrovnání výškových rozdílů. Míru zhutnění určuje  
projekt.</t>
  </si>
  <si>
    <t>24</t>
  </si>
  <si>
    <t>18220</t>
  </si>
  <si>
    <t>ROZPROSTŘENÍ ORNICE VE SVAHU</t>
  </si>
  <si>
    <t>zpětné rozprostření ornice v prostorech dotčených stavbou  
využit materiál z reprofilace svahů a příkopů</t>
  </si>
  <si>
    <t>dle situace 
reprofilace v místě krajnice 20,5+14,0+8,0+34,5+48,5=125,500 [A] 
reprofilace v místě nových obrub 65,0+6,0+26,5+15,0=112,500 [B] 
a*2,0+b*1,0=363,500 [C] 
c*0,150=54,525 [D]</t>
  </si>
  <si>
    <t>položka zahrnuje:  
nutné přemístění ornice z dočasných skládek vzdálených do 50m rozprostření ornice v předepsané tloušťce ve svahu přes 1:5</t>
  </si>
  <si>
    <t>Základy</t>
  </si>
  <si>
    <t>25</t>
  </si>
  <si>
    <t>21197</t>
  </si>
  <si>
    <t>OPLÁŠTĚNÍ ODVODŇOVACÍCH ŽEBER Z GEOTEXTILIE</t>
  </si>
  <si>
    <t>separační geotextílie, CBR &gt; 3kN, dle TP 97</t>
  </si>
  <si>
    <t>dle situace a VPŘ 
opláštění trativodů 1,6*(290+230)=832,000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</si>
  <si>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</si>
  <si>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</si>
  <si>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212635</t>
  </si>
  <si>
    <t>TRATIVODY KOMPL Z TRUB Z PLAST HM DN DO 150MM, RÝHA TŘ I</t>
  </si>
  <si>
    <t>kompletní trativody - potrubí DN 150, těsnění dna betonem C12/15, obsyp ŠD 16/32. Rýha šířky 400mm, hloubka 200mm pod úroveň parapláně.</t>
  </si>
  <si>
    <t>dle situace a VPŘ 
290+230=520,000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</si>
  <si>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</si>
  <si>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</si>
  <si>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</si>
  <si>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</si>
  <si>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</si>
  <si>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</si>
  <si>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28</t>
  </si>
  <si>
    <t>21450</t>
  </si>
  <si>
    <t>SANAČNÍ VRSTVY Z KAMENIVA</t>
  </si>
  <si>
    <t>sanace aktivní zóny s využitím recyklovaného materiálu  
předpokladá se využití směsi 40% recyklovaného materiálu a 60% ŠD frakce 0/63   
zhotovitel v ceně zohlední využití recyklovaného materiálu</t>
  </si>
  <si>
    <t>dle situace a VPŘ 
v ploše skladby B 2210*1,30*0,5=1 436,500 [A]  včetně rozšíření proti teoretické ploše krytu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</si>
  <si>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</si>
  <si>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</si>
  <si>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29</t>
  </si>
  <si>
    <t>451312</t>
  </si>
  <si>
    <t>PODKLADNÍ A VÝPLŇOVÉ VRSTVY Z PROSTÉHO BETONU C12/15</t>
  </si>
  <si>
    <t>podkladní desky pod uliční vpusti a šachty</t>
  </si>
  <si>
    <t>dle dokumentace: 
1,8*1,8*0,1*(7+6)=4,212 [A] 
2,2*2,2*0,2*(7)=6,776 [B] 
Celkem: A+B=10,988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</si>
  <si>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</si>
  <si>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</si>
  <si>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45157</t>
  </si>
  <si>
    <t>PODKLADNÍ A VÝPLŇOVÉ VRSTVY Z KAMENIVA TĚŽENÉHO</t>
  </si>
  <si>
    <t>štěrkopískový podsyp frakce 0-8 mm pod trouby</t>
  </si>
  <si>
    <t>dle výkazu 
stoka A 32,3=32,300 [A] 
přípojky na A 2,3=2,300 [B] 
přípojky stávající 6,9=6,900 [C] 
Celkem: A+B+C=41,500 [D]</t>
  </si>
  <si>
    <t>Komunikace</t>
  </si>
  <si>
    <t>31</t>
  </si>
  <si>
    <t>56210</t>
  </si>
  <si>
    <t>VOZOVKOVÉ VRSTVY Z MATERIÁLŮ STABIL CEMENTEM</t>
  </si>
  <si>
    <t>SC C8/10  tl. 130 mm</t>
  </si>
  <si>
    <t>dle situace a VPŘ 
v ploše skladby B 2210*1,12*0,13=321,776 [A]  včetně rozšíření proti teoretické ploše krytu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</si>
  <si>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</si>
  <si>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32</t>
  </si>
  <si>
    <t>56330</t>
  </si>
  <si>
    <t>VOZOVKOVÉ VRSTVY ZE ŠTĚRKODRTI</t>
  </si>
  <si>
    <t>ochranná vrstva ŠD 0-32 tl. od 200 mm</t>
  </si>
  <si>
    <t>dle situace a VPŘ  
v ploše skladby B 2210*1,20*0,20=530,400 [A]  včetně rozšíření proti teoretické ploše krytu 
vyrovnávky sklony pláně 2210*1,20*0,20*0,15=79,560 [B] 
Celkem: A+B=609,960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</si>
  <si>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</si>
  <si>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</si>
  <si>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56963</t>
  </si>
  <si>
    <t>ZPEVNĚNÍ KRAJNIC Z RECYKLOVANÉHO MATERIÁLU TL DO 150MM</t>
  </si>
  <si>
    <t>krajnice R-mat (40 RA 0-32)  tl. do 150 mm  
zhotovitel v ceně zohlední využití recyklovaného materiálu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</si>
  <si>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</si>
  <si>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34</t>
  </si>
  <si>
    <t>572133</t>
  </si>
  <si>
    <t>INFILTRAČNÍ POSTŘIK Z EMULZE DO 1,5KG/M2</t>
  </si>
  <si>
    <t>PI-E do 1,50 kg/m2</t>
  </si>
  <si>
    <t>pod ACP 
2210*1,12=2 475,200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</si>
  <si>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</si>
  <si>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</si>
  <si>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572214</t>
  </si>
  <si>
    <t>SPOJOVACÍ POSTŘIK Z MODIFIK EMULZE DO 0,5KG/M2</t>
  </si>
  <si>
    <t>PS-CP do 0,5 kg/m2 po vyštěpení</t>
  </si>
  <si>
    <t>pod ACO 2210=2 210,000 [A]</t>
  </si>
  <si>
    <t>36</t>
  </si>
  <si>
    <t>574B34</t>
  </si>
  <si>
    <t>ASFALTOVÝ BETON PRO OBRUSNÉ VRSTVY MODIFIK ACO 11+, 11S TL. 40MM</t>
  </si>
  <si>
    <t>ACO 11+ PMB</t>
  </si>
  <si>
    <t>dle situace a VPŘ 
v ploše konstrukce B 2210=2 210,000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</si>
  <si>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</si>
  <si>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</si>
  <si>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574E76</t>
  </si>
  <si>
    <t>ASFALTOVÝ BETON PRO PODKLADNÍ VRSTVY ACP 16+, 16S TL. 80MM</t>
  </si>
  <si>
    <t>ACP 16+  50/70</t>
  </si>
  <si>
    <t>dle situace a VPŘ 
v ploše konstrukce B 2210*1,05=2 320,500 [A]  včetně rozšíření proti teoretické ploše krytu</t>
  </si>
  <si>
    <t>Potrubí</t>
  </si>
  <si>
    <t>38</t>
  </si>
  <si>
    <t>81446</t>
  </si>
  <si>
    <t>POTRUBÍ Z TRUB BETONOVÝCH DN DO 400MM</t>
  </si>
  <si>
    <t>podchycení a úprava napojení dešťové stoky na stoku A v místě šachty Š8</t>
  </si>
  <si>
    <t>dle situace  
10=10,000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</si>
  <si>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</si>
  <si>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</si>
  <si>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87434</t>
  </si>
  <si>
    <t>POTRUBÍ Z TRUB PLASTOVÝCH ODPADNÍCH DN DO 200MM</t>
  </si>
  <si>
    <t>trouby dn 200, SN 16 - vč.tvarovek, šachtových vložek, montáže</t>
  </si>
  <si>
    <t>dle situace 
přípojky vpustí stoka A 20=20,000 [A] 
přípojky vpustí stávající 60=60,000 [B] 
Celkem: A+B=80,000 [C]</t>
  </si>
  <si>
    <t>40</t>
  </si>
  <si>
    <t>87446</t>
  </si>
  <si>
    <t>POTRUBÍ Z TRUB PLASTOVÝCH ODPADNÍCH DN DO 400MM</t>
  </si>
  <si>
    <t>trouby PP DN 400, SN 16 - včetně  tvarovek, šachtových přechodek, montáže</t>
  </si>
  <si>
    <t>stoka A 215,6=215,600 [A]</t>
  </si>
  <si>
    <t>41</t>
  </si>
  <si>
    <t>894146</t>
  </si>
  <si>
    <t>ŠACHTY KANALIZAČNÍ Z BETON DÍLCŮ NA POTRUBÍ DN DO 400MM</t>
  </si>
  <si>
    <t>stoka A 7=7,000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</si>
  <si>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</si>
  <si>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42</t>
  </si>
  <si>
    <t>89712</t>
  </si>
  <si>
    <t>VPUSŤ KANALIZAČNÍ ULIČNÍ KOMPLETNÍ Z BETONOVÝCH DÍLCŮ</t>
  </si>
  <si>
    <t>kompletní sestava včetně kalového prostoru a velkého koše</t>
  </si>
  <si>
    <t>dle situace  
stoka A 8=8,000 [A]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</si>
  <si>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</si>
  <si>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43</t>
  </si>
  <si>
    <t>899662</t>
  </si>
  <si>
    <t>ZKOUŠKA VODOTĚSNOSTI POTRUBÍ DN DO 400MM</t>
  </si>
  <si>
    <t>dle PD: 
215.6=215,600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</si>
  <si>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</si>
  <si>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44</t>
  </si>
  <si>
    <t>89980</t>
  </si>
  <si>
    <t>TELEVIZNÍ PROHLÍDKA POTRUBÍ</t>
  </si>
  <si>
    <t>nové trasy 20+60+215,6=295,600 [A] 
prohlídka stávajících stok před a po napojení 30*2=60,000 [B] 
Celkem: A+B=355,600 [C]</t>
  </si>
  <si>
    <t>položka zahrnuje prohlídku potrubí televizní kamerou, záznam prohlídky na nosičích DVD a vyhotovení závěrečného písemného protokolu</t>
  </si>
  <si>
    <t>45</t>
  </si>
  <si>
    <t>899901</t>
  </si>
  <si>
    <t>PŘEPOJENÍ PŘÍPOJEK</t>
  </si>
  <si>
    <t>podchycení a dopojení přípojek na stavbě včetně systému dodatečného napojení, příslušných spojek pro napojení na stáv stoky a šachty</t>
  </si>
  <si>
    <t>dle PD 
původní přípojky UV 6=6,000 [A] 
rezerva na zjištěné přípojky 10=10,000 [B] 
Celkem: A+B=16,000 [C]</t>
  </si>
  <si>
    <t>položka zahrnuje řez na potrubí, dodání a osazení příslušných tvarovek a armatur</t>
  </si>
  <si>
    <t>46</t>
  </si>
  <si>
    <t>917224</t>
  </si>
  <si>
    <t>SILNIČNÍ A CHODNÍKOVÉ OBRUBY Z BETONOVÝCH OBRUBNÍKŮ ŠÍŘ 150MM</t>
  </si>
  <si>
    <t>betonové silniční obruby do betonového lože s boční opěrou - standardní</t>
  </si>
  <si>
    <t>dle situace 
13,0+49,0+91,0+23,0+9,5+3,0+3,0+2,5+20,5+14,0+8,5+12,5+18,5+14,0+15,0+10,5+40,5=348,000 [A]</t>
  </si>
  <si>
    <t>Položka zahrnuje:  
dodání a pokládku betonových obrubníků o rozměrech předepsaných zadávací dokumentací betonové lože i boční betonovou opěrku.</t>
  </si>
  <si>
    <t>47</t>
  </si>
  <si>
    <t>betonové silniční obruby do betonového lože s boční opěrou - nájezdové a přechodové</t>
  </si>
  <si>
    <t>dle situace 
2,5+5,5+5,0+2,0+12,0+4,5+3,0+5,0+3,5+5,0+3,5+6,0+7,0+3,5+3,5+3,5+3,0+4,0=82,000 [A] 
12*2=24,000 [B] 
Celkem: A+B=106,000 [C]</t>
  </si>
  <si>
    <t>48</t>
  </si>
  <si>
    <t>91725</t>
  </si>
  <si>
    <t>NÁSTUPIŠTNÍ OBRUBNÍKY BETONOVÉ</t>
  </si>
  <si>
    <t>bezbariérové obruby - betonové skládané typ "kassel" - pro výšku nástupní hrany pouze 160 mm  
včetně přechodových a náběhových kusů</t>
  </si>
  <si>
    <t>dle situace 
vpravo 13,0+1,0+1,0=15,000 [A] 
vlevo 1,0+1,0+12,0+1,0+1,0=16,000 [B] 
Celkem: A+B=31,000 [C]</t>
  </si>
  <si>
    <t>Položka zahrnuje:  
dodání a pokládku betonových obrubníků o rozměrech předepsaných zadávací dokumentací  
betonové lože i boční betonovou opěrku.</t>
  </si>
  <si>
    <t>49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</si>
  <si>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</si>
  <si>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</si>
  <si>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</si>
  <si>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</si>
  <si>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50</t>
  </si>
  <si>
    <t>935812</t>
  </si>
  <si>
    <t>ŽLABY A RIGOLY DLÁŽDĚNÉ Z KOSTEK DROBNÝCH DO BETONU TL 100MM</t>
  </si>
  <si>
    <t>rigol z žulových kostek 100x100 vyspárovaných MC25-XF4</t>
  </si>
  <si>
    <t>dle situace a VPŘ 
km 24,503-24,551 48*1,5=72,000 [A] 
 včetně rezervy na dodláždění v místech napojení, vpustí apod. A*1,20=86,400 [E]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</si>
  <si>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</si>
  <si>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51</t>
  </si>
  <si>
    <t>93639</t>
  </si>
  <si>
    <t>ZAÚSTĚNÍ SKLUZŮ (VČET DLAŽBY Z LOM KAMENE)</t>
  </si>
  <si>
    <t>dlážděné odvodňovací skluzy vyústění dešťové kanalizace - plocha do 5m2 - opevnění kamenem tl. 200mm do beton lože min. 150mm</t>
  </si>
  <si>
    <t>dle situace 
km 24,446  1=1,000 [A]</t>
  </si>
  <si>
    <t>Položka zahrnuje veškerý materiál, výrobky a polotovary, včetně mimostaveništní a  
vnitrostaveništní dopravy (rovněž přesuny), včetně naložení a složení,případně s uložením.</t>
  </si>
  <si>
    <t>52</t>
  </si>
  <si>
    <t>93641</t>
  </si>
  <si>
    <t>LAPAČ SPLAVENIN</t>
  </si>
  <si>
    <t>kompletní lapač splavenin včetně výztuže, tvarovek a mříže a jejího zajištění - dle výkresu D.1.1.1.4.2  
včetně odkopu, opevnění nátoku, záhozu a stabilizačního prahu</t>
  </si>
  <si>
    <t>LS1 1=1,000 [A]</t>
  </si>
  <si>
    <t>53</t>
  </si>
  <si>
    <t>96615</t>
  </si>
  <si>
    <t>BOURÁNÍ KONSTRUKCÍ Z PROSTÉHO BETONU</t>
  </si>
  <si>
    <t>bourání ve výkopech pro kanalizaci, šachty, dobetonávky apod. 
5=5,000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</si>
  <si>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</si>
  <si>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54</t>
  </si>
  <si>
    <t>96687</t>
  </si>
  <si>
    <t>VYBOURÁNÍ ULIČNÍCH VPUSTÍ KOMPLETNÍCH</t>
  </si>
  <si>
    <t>dle situace  
na úseku SO 105 4=4,000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</si>
  <si>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</si>
  <si>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55</t>
  </si>
  <si>
    <t>969234</t>
  </si>
  <si>
    <t>VYBOURÁNÍ POTRUBÍ DN DO 200MM KANALIZAČ</t>
  </si>
  <si>
    <t>odhad stávajících trub - původní přípojky beton DN 200</t>
  </si>
  <si>
    <t>Bourání st.trub 20=20,000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</si>
  <si>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</si>
  <si>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56</t>
  </si>
  <si>
    <t>969246</t>
  </si>
  <si>
    <t>VYBOURÁNÍ POTRUBÍ DN DO 400MM KANALIZAČ</t>
  </si>
  <si>
    <t>stávající betonové truby v místě stoky A včetně původních zděných šachet</t>
  </si>
  <si>
    <t>dle situace 
210=210,000 [A]</t>
  </si>
  <si>
    <t>SO 106</t>
  </si>
  <si>
    <t>Rekonstrukce silnice II/325 km 24,564 - 25,088</t>
  </si>
  <si>
    <t>pol. 11332  (1173,8-(500,8))*1,9=1 278,700 [A] 
pol. 12373 2034,5*1,9=3 865,550 [B] 
pol. 12924 337,5*0,15*1,9=96,188 [C] 
pol. 12930 13,425*1,9=25,508 [D] 
pol. 12970 8*0,5*1,9=7,600 [E] 
pol. 129946 350*0,05*1,9=33,250 [F] 
pol. 13273 280,9*1,9=533,710 [G] 
pol. 212635 895*0,4*0,2*1,9=136,040 [H] 
Celkem: A+B+C+D+E+F+G+H=5 976,546 [I]</t>
  </si>
  <si>
    <t>pol. 11334 20*2,3=46,000 [A] 
pol. 11352 374*0,150*0,30*2,3=38,709 [B] 
pol. 915402 81,25*0,25*2,0=40,625 [C] 
pol. 96687 5*0,5*0,5*1,3*2,0=3,250 [D] 
pol. 96615: 5*2,2=11,000 [E] 
pol. 969234: 0,16*36,0*2,4=13,824 [F] 
pol. 969246  0,45*75,0*2,4=81,000 [G] 
Celkem: A+B+C+D+E+F+G=234,408 [H]</t>
  </si>
  <si>
    <t>dle situace a průzkůmův  
ploše skladby B  
v rozsahu SO 104  3130*1,25*0,300=1 173,750 [A]  včetně rozšíření proti teoretické ploše krytu</t>
  </si>
  <si>
    <t>plocha dle zaměření stávajícího stavu  
v rozsahu SO 106 3130*0,1=313,000 [A]</t>
  </si>
  <si>
    <t>dle situace a průzkůmů 
lokálně v místě historických oprav IS  200*0,10=20,000 [A]</t>
  </si>
  <si>
    <t>dle situace 
224,0+119,0+31,0=374,000 [A]</t>
  </si>
  <si>
    <t>dle situace a průzkumů 
plocha dle zaměření stávajícího stavu  
v rozsahu SO 106 3130=3 130,000 [A] 
průměrná tloušťka 0,100=0,100 [B] 
a*b=313,000 [C]</t>
  </si>
  <si>
    <t>komůrka dle VL 211.07 pro zálivku za horka  
včetně poplatku za skládku</t>
  </si>
  <si>
    <t>podélné spáry podél přídlažby a rigolů 77=77,000 [A] 
podél opěrných zdí 28,0+41,0=69,000 [B] 
Celkem: A+B=146,000 [C]</t>
  </si>
  <si>
    <t>Včetně odvozu na trvalou skládku  
odkop pro sanace, bourání konstrukčních vrstev v SO 012.1</t>
  </si>
  <si>
    <t>dle situace a VPŘ 
v ploše skladby B 3130*1,30*0,5=2 034,500 [A]  včetně rozšíření proti teoretické ploše krytu</t>
  </si>
  <si>
    <t>pro pol. 18220 928,5*0,15=139,275 [A]</t>
  </si>
  <si>
    <t>pro sanace pol. 21450 2034,5*0,40=813,8 
z pol. 11333  313,0=313,000 [A] 
z pol. 11332  500,8=500,800 [B] 
Celkem: A+B=813,800 [C]</t>
  </si>
  <si>
    <t>dle situace a VPŘ 
94,0+17,5+104,5+119,5+2,0=337,500 [A]</t>
  </si>
  <si>
    <t>dle situace 
reprofilace v místě krajnice 74,0+140+30+175,5=419,500 [A] 
reprofilace v místě nových obrub 89,5=89,500 [B] 
celková délka reprofilace  a+b=509,000 [C]  
výpočet přebytku při předpokladu 0,3 m3/bm a využití materiálu na zpětné ohumusování 
c*0,3-928,5*0,15=13,425 [D]</t>
  </si>
  <si>
    <t>materiál z reprofilace pro zpětné ohumusování  
928,5*0,15=139,275 [A]</t>
  </si>
  <si>
    <t>8=8,000 [A]</t>
  </si>
  <si>
    <t>dle situace 
stávající stoky 350=350,000 [A]</t>
  </si>
  <si>
    <t>dle výkazu  
stoka B 193,2=193,200 [A] 
přípojky B 18,7=18,700 [B] 
přípojky na stávající stoku 20,7=20,700 [C] 
Celkem: A+B+C=232,600 [D]</t>
  </si>
  <si>
    <t>pol. 12930 928,5*0,15=139,275 [A]</t>
  </si>
  <si>
    <t>dle situace a VPŘ 
klín pod krajnici 0,7*0,25=0,175 [A] 
délky úseků 74,0+140+30+175,5=419,500 [B] 
klín za obrubou 0,5*0,3=0,150 [C] 
444+80,5=524,500 [D] 
a*b+c*d=152,088 [E]</t>
  </si>
  <si>
    <t>dle výkazu 
stoka B 120,7=120,700 [A] 
přípojky B 9,3=9,300 [B] 
přípojky na stávající stoku 9,9=9,900 [C] 
Celkem: A+B+C=139,900 [D]</t>
  </si>
  <si>
    <t>dle výkazu 
stoka B 55,9=55,900 [A] 
přípojky B 7,3=7,300 [B] 
přípojky na stávající stoku 8,5=8,500 [C] 
Celkem: A+B+C=71,700 [D]</t>
  </si>
  <si>
    <t>dle situace a VPŘ 
v ploše skladby B  (3130)*1,30=4 069,000 [A]  včetně rozšíření proti teoretické ploše krytu</t>
  </si>
  <si>
    <t>dle situace 
reprofilace v místě krajnice 74,0+140+30+175,5=419,500 [A] 
reprofilace v místě nových obrub 89,5=89,500 [B] 
a*2,0+b*1,0=928,500 [C] 
c*0,150=139,275 [D]</t>
  </si>
  <si>
    <t>dle situace a VPŘ 
opláštění trativodů 1,6*(515+380)=1 432,000 [A]</t>
  </si>
  <si>
    <t>dle situace a VPŘ 
515+380=895,000 [A]</t>
  </si>
  <si>
    <t>dle dokumentace: 
1,8*1,8*0,1*(5+6)=3,564 [A] 
2,2*2,2*0,2*(3)=2,904 [B] 
Celkem: A+B=6,468 [C]</t>
  </si>
  <si>
    <t>dle výkazu 
stoka B 9,9=9,900 [A] 
přípojky B 1,5=1,500 [B] 
přípojky na stávající stoku 1,7=1,700 [C] 
Celkem: A+B+C=13,100 [D]</t>
  </si>
  <si>
    <t>dle situace a VPŘ 
v ploše skladby B 3130*1,12*0,13=455,728 [A]  včetně rozšíření proti teoretické ploše krytu</t>
  </si>
  <si>
    <t>dle situace a VPŘ  
v ploše skladby B 3130*1,20*0,20=751,200 [A]  včetně rozšíření proti teoretické ploše krytu 
vyrovnávky sklony pláně 3130*1,20*0,20*0,15=112,680 [B] 
Celkem: A+B=863,880 [C]</t>
  </si>
  <si>
    <t>krajnice R-mat (40 RA 0-32)  tl. do 150 mm</t>
  </si>
  <si>
    <t>pod ACP 
3130*1,12=3 505,600 [A]</t>
  </si>
  <si>
    <t>pod ACO 3130=3 130,000 [A]</t>
  </si>
  <si>
    <t>dle situace a VPŘ 
v ploše konstrukce B 3130=3 130,000 [A]</t>
  </si>
  <si>
    <t>dle situace a VPŘ 
v ploše konstrukce B 3130*1,05=3 286,500 [A]  včetně rozšíření proti teoretické ploše krytu</t>
  </si>
  <si>
    <t>trouby PVC dn 200, SN 16 - vč.tvarovek, šachtových vložek, montáže</t>
  </si>
  <si>
    <t>dle situace 
přípojky vpustí stoka B 13,0=13,000 [A] 
přípojky na stávající stoku 15,0=15,000 [B] 
Celkem: A+B=28,000 [C]</t>
  </si>
  <si>
    <t>87445</t>
  </si>
  <si>
    <t>POTRUBÍ Z TRUB PLASTOVÝCH ODPADNÍCH DN DO 300MM</t>
  </si>
  <si>
    <t>trouby PP DN 250, SN 16 - včetně  tvarovek, šachtových přechodek, montáže</t>
  </si>
  <si>
    <t>stoka B 75,8=75,800 [A]</t>
  </si>
  <si>
    <t>894145</t>
  </si>
  <si>
    <t>ŠACHTY KANALIZAČNÍ Z BETON DÍLCŮ NA POTRUBÍ DN DO 300MM</t>
  </si>
  <si>
    <t>šachty na DN 300</t>
  </si>
  <si>
    <t>stoka B 3=3,000 [A]</t>
  </si>
  <si>
    <t>dle situace  
stoka B 10=10,000 [A] 
samostatné přípojky do stávající stoky 12=12,000 [B] 
Celkem: A+B=22,000 [C]</t>
  </si>
  <si>
    <t>899652</t>
  </si>
  <si>
    <t>ZKOUŠKA VODOTĚSNOSTI POTRUBÍ DN DO 300MM</t>
  </si>
  <si>
    <t>dle PD: 
75,8=75,800 [A]</t>
  </si>
  <si>
    <t>nové trasy 75,8+13,0+15,0=103,800 [A] 
prohlídka stávajících stok před a po napojení 350*2=700,000 [B] 
Celkem: A+B=803,800 [C]</t>
  </si>
  <si>
    <t>dle PD 
samostatné přípojky do stávající stoky 6=6,000 [A] 
rezerva na zjištěné přípojky 15=15,000 [B] 
Celkem: A+B=21,000 [C]</t>
  </si>
  <si>
    <t>9113A1</t>
  </si>
  <si>
    <t>SVODIDLO OCEL SILNIČ JEDNOSTR, ÚROVEŇ ZADRŽ N1, N2 - DODÁVKA A MONTÁŽ</t>
  </si>
  <si>
    <t>svodidla mimo římsy včetně náběhů</t>
  </si>
  <si>
    <t>dle situace 
u křižovatky 52=52,000 [A] 
za SO 251 26=26,000 [B] 
před SO 252 6=6,000 [D] 
Celkem: A+B=78,000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</si>
  <si>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</si>
  <si>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915402</t>
  </si>
  <si>
    <t>VODOR DOPRAV ZNAČ BETON PREFABRIK - ODSTRANĚNÍ</t>
  </si>
  <si>
    <t>dle situace 
na úseku SO 106 325*0,25=81,250 [A]</t>
  </si>
  <si>
    <t>zahrnuje odstranění a odklizení vybouraného materiálu s odvozem na skládku</t>
  </si>
  <si>
    <t>dle situace 
13,5+11,0+42,5+6,5+3,0+3,0+3,0+125,0+117,5+30,0+89,0=444,000 [A]</t>
  </si>
  <si>
    <t>dle situace 
2,0+12,0+2,5+27,5+1,5+3,0+8,5+3,5=60,500 [A] 
10*2=20,000 [B] 
Celkem: A+B=80,500 [C]</t>
  </si>
  <si>
    <t>91781</t>
  </si>
  <si>
    <t>VÝŠKOVÁ ÚPRAVA OBRUBNÍKŮ BETONOVÝCH</t>
  </si>
  <si>
    <t>výšková úprava ponechávaných obrub</t>
  </si>
  <si>
    <t>km 24,638-24,678 40=40,000 [A]</t>
  </si>
  <si>
    <t>Položka výšková úprava obrub zahrnuje jejich vytrhání, očištění, manipulaci, nové betonové lože a osazení. Případné nutné doplnění novými obrubami se uvede v položkách 9172 až 9177.</t>
  </si>
  <si>
    <t>919112</t>
  </si>
  <si>
    <t>***</t>
  </si>
  <si>
    <t>ŘEZÁNÍ ASFALTOVÉHO KRYTU VOZOVEK TL DO 100MM</t>
  </si>
  <si>
    <t>řezaní krytu v místě napojení stavby</t>
  </si>
  <si>
    <t>dle situace 
začátek a konec úseku 6,5+6,5 =13,000 [A]</t>
  </si>
  <si>
    <t>položka zahrnuje řezání vozovkové vrstvy v předepsané tloušťce, včetně spotřeby vody</t>
  </si>
  <si>
    <t>dle situace a VPŘ 
km 25,011-25,088 77*0,5=38,500 [A] 
včetně rezervy na dodláždění v místech napojení, vpustí apod. A*1,20=46,200 [E]</t>
  </si>
  <si>
    <t>dle situace 
km 24,634  1=1,000 [A] 
km 24,640 1=1,000 [B] 
Celkem: A+B=2,000 [C]</t>
  </si>
  <si>
    <t>dle situace  
na úseku SO 106 5=5,000 [A]</t>
  </si>
  <si>
    <t>Bourání st.trub 36=36,000 [A]</t>
  </si>
  <si>
    <t>57</t>
  </si>
  <si>
    <t>stávající betonové truby v místě stoky B včetně původních zděných šachet</t>
  </si>
  <si>
    <t>dle situace 
75=75,000 [A]</t>
  </si>
  <si>
    <t>SO 107.1</t>
  </si>
  <si>
    <t>Rekonstrukce silnice II/325 km 25,088 - 25,400</t>
  </si>
  <si>
    <t>pol. 11332  (701,25-(336,3))*1,9=693,405 [A] 
pol. 12373 1463*1,9=2 779,700 [B] 
pol. 12924 99,5*0,15*1,9=28,358 [C] 
pol. 12930 52,125*1,9=99,038 [D] 
pol. 13273 431,8*1,9=820,420 [E] 
pol. 212635 600*0,4*0,2*1,9=91,200 [F] 
Celkem: A+B+C+D+E+F=4 512,121 [G]</t>
  </si>
  <si>
    <t>pol. 11334 16*2,3=36,800 [A] 
pol. 96687 2*0,5*0,5*1,3*2,0=1,300 [B] 
pol. 96615: 5*2,2=11,000 [C] 
pol. 969234: 0,16*10,0*2,4=3,840 [D] 
Celkem: A+B+C+D=52,940 [E]</t>
  </si>
  <si>
    <t>dle situace a průzkůmů 
v ploše skladby B  
v rozsahu SO 107.1  1870*1,25*0,300=701,250 [A]  včetně rozšíření proti teoretické ploše krytu</t>
  </si>
  <si>
    <t>plocha dle azměření stávajícího stavu  
v rozsahu SO 107.1  1870*0,08=149,600 [A]</t>
  </si>
  <si>
    <t>dle situace a průzkumů 
plocha dle zaměření stávajícího stavu  
v rozsahu SO 107.1 1870=1 870,000 [A] 
průměrná tloušťka 0,120=0,120 [B] 
a*b=224,400 [C]</t>
  </si>
  <si>
    <t>podélné spáry podél přídlažby a rigolů 12+35,0+13,0=60,000 [A] 
podél opěrných zdí 57,0=57,000 [B] 
Celkem: A+B=117,000 [C]</t>
  </si>
  <si>
    <t>dle situace a VPŘ 
v ploše skladby B 1870*1,30*0,5=1 215,500 [A]  včetně rozšíření proti teoretické ploše krytu</t>
  </si>
  <si>
    <t>pro pol. 18220 582,5*0,15=87,375 [A]</t>
  </si>
  <si>
    <t>pro sanace pol. 21450 1215,5*0,40=486,2 
z pol. 11333  149,6=149,600 [A] 
z pol. 11332  336,6=336,600 [B] 
Celkem: A+B=486,200 [C]</t>
  </si>
  <si>
    <t>dle situace a VPŘ 
8,5+4,5+1,0+81,0+4,5=99,500 [A]</t>
  </si>
  <si>
    <t>dle situace 
reprofilace v místě krajnice 7,5+110=117,500 [A] 
reprofilace v místě nových obrub 28,5+16,0+36,0+98,5+55,0+32,5+66,5+14,5=347,500 [B] 
celková délka reprofilace  a+b=465,000 [C]  
výpočet přebytku při předpokladu 0,3 m3/bm a využití materiálu na zpětné ohumusování 
c*0,3-582,5*0,15=52,125 [D]</t>
  </si>
  <si>
    <t>materiál z reprofilace pro zpětné ohumusování  
582,5*0,15=87,375 [A]</t>
  </si>
  <si>
    <t>dle výkazu  
stoka C 94,5=94,500 [A] 
stoka D 146,1=146,100 [B] 
stoka E 114,6=114,600 [C] 
přípojky 70,0=70,000 [D] 
Celkem: A+B+C+D=425,200 [E]</t>
  </si>
  <si>
    <t>pol. 12930 582,5*0,15=87,375 [A]</t>
  </si>
  <si>
    <t>dle situace a VPŘ 
klín pod krajnici 0,7*0,25=0,175 [A] 
délky úseků 7,5+110=117,500 [B] 
klín za obrubou 0,5*0,3=0,150 [C] 
356,5+50,5=407,000 [D] 
a*b+c*d=81,613 [E]</t>
  </si>
  <si>
    <t>dle výkazu 
stoka C 61,1=61,100 [A] 
stoka D 92,3=92,300 [B] 
stoka E 53,0=53,000 [C] 
přípojky 35,5=35,500 [D] 
Celkem: A+B+C+D=241,900 [E]</t>
  </si>
  <si>
    <t>dle výkazu 
stoka C 25,8=25,800 [A] 
stoka D 41,5=41,500 [B] 
stoka E 47,5=47,500 [C] 
přípojky 27,1=27,100 [D] 
Celkem: A+B+C+D=141,900 [E]</t>
  </si>
  <si>
    <t>dle situace a VPŘ 
v ploše skladby B  (1870)*1,30=2 431,000 [A]  včetně rozšíření proti teoretické ploše krytu</t>
  </si>
  <si>
    <t>dle situace 
reprofilace v místě krajnice 7,5+110=117,500 [A] 
reprofilace v místě nových obrub28,5+16,0+36,0+98,5+55,0+32,5+66,5+14,5=347,500 [B] 
a*2,0+b*1,0=582,500 [C] 
c*0,150=87,375 [D]</t>
  </si>
  <si>
    <t>dle situace a VPŘ 
opláštění trativodů 1,6*(320+280)=960,000 [A]</t>
  </si>
  <si>
    <t>dle situace a VPŘ 
320+280=600,000 [A]</t>
  </si>
  <si>
    <t>dle dokumentace: 
1,8*1,8*0,1*(8)=2,592 [A] 
2,2*2,2*0,2*(2+3+3)=7,744 [B] 
Celkem: A+B=10,336 [C]</t>
  </si>
  <si>
    <t>dle výkazu 
stoka C 4,6=4,600 [A] 
stoka D 7,3=7,300 [B] 
stoka E 8,4=8,400 [C] 
přípojky 5,5=5,500 [D] 
Celkem: A+B+C+D=25,800 [E]</t>
  </si>
  <si>
    <t>dle situace a VPŘ 
v ploše skladby B 1870*1,12*0,13=272,272 [A]  včetně rozšíření proti teoretické ploše krytu</t>
  </si>
  <si>
    <t>dle situace a VPŘ  
v ploše skladby B 1870*1,20*0,20=448,800 [A]  včetně rozšíření proti teoretické ploše krytu 
vyrovnávky sklony pláně 1870*1,20*0,20*0,15=67,320 [B] 
Celkem: A+B=516,120 [C]</t>
  </si>
  <si>
    <t>pod ACP 
1870*1,12=2 094,400 [A]</t>
  </si>
  <si>
    <t>pod ACO 1870=1 870,000 [A]</t>
  </si>
  <si>
    <t>dle situace a VPŘ 
v ploše konstrukce B 1870=1 870,000 [A]</t>
  </si>
  <si>
    <t>dle situace a VPŘ 
v ploše konstrukce B 1870*1,05=1 963,500 [A]  včetně rozšíření proti teoretické ploše krytu</t>
  </si>
  <si>
    <t>dle situace 
přípojky vpustí stok C+D+E 48,0=48,000 [A]</t>
  </si>
  <si>
    <t>trouby PP DN 300, SN 16 - včetně  tvarovek, šachtových přechodek, montáže</t>
  </si>
  <si>
    <t>stoka C 35,0=35,000 [A] 
stoka D 56,3=56,300 [B] 
stoka E 64,5=64,500 [C] 
Celkem: A+B+C=155,800 [D]</t>
  </si>
  <si>
    <t>stoka C 2=2,000 [A] 
stoka D 3=3,000 [B] 
stoka E 3=3,000 [C] 
Celkem: A+B+C=8,000 [D]</t>
  </si>
  <si>
    <t>dle situace  
stoka C 4=4,000 [A] 
stoka D 2=2,000 [B] 
stoka E 2=2,000 [C] 
Celkem: A+B+C=8,000 [D]</t>
  </si>
  <si>
    <t>dle PD: 
35,0+56,3+64,5=155,800 [A]</t>
  </si>
  <si>
    <t>stoky 35,0+56,3+64,5=155,800 [A] 
přípojky 48,0=48,000 [B] 
Celkem: A+B=203,800 [C]</t>
  </si>
  <si>
    <t>dle PD 
rezerva na zjištěné přípojky 10=10,000 [B]</t>
  </si>
  <si>
    <t>dle situace 
před SO 253 6=6,000 [A]</t>
  </si>
  <si>
    <t>dle situace 
5,5+4,5+6,5+3,0+3,0+17,0+26,5+37,0+97,0+34,0+16,0+22,0+1,5+1,5+3,0+65,0+13,5=356,500 [A]</t>
  </si>
  <si>
    <t>dle situace 
9,0+2,0+4,5+2,0+5,0+2,0+8,5+1,5=34,500 [A] 
8*2=16,000 [B] 
Celkem: A+B=50,500 [C]</t>
  </si>
  <si>
    <t>dle situace a VPŘ 
km 25,088-25,100 12*0,5=6,000 [A] 
km 25,272-25,308 35*0,5=17,500 [B] 
km 25,387-25,400 13*0,5=6,500 [C] 
Celkem: A+B+C=30,000 [D] 
 včetně rezervy na dodláždění v místech napojení, vpustí apod. D*1,20=36,000 [E]</t>
  </si>
  <si>
    <t>dle situace 
km 25,102 1=1,000 [A] 
km 25,226 1=1,000 [B] 
Celkem: A+B=2,000 [C]</t>
  </si>
  <si>
    <t>dle situace  
na úseku SO 107.1 2=2,000 [A]</t>
  </si>
  <si>
    <t>Bourání st.trub 10=10,000 [A]</t>
  </si>
  <si>
    <t>SO 107.1a</t>
  </si>
  <si>
    <t>Propustek v km 25,317</t>
  </si>
  <si>
    <t>pol. 12960: 0,450*1,9=0,855 [A] 
pol. 13173:  41,9*1,8=75,420 [B] 
Celkem: A+B=76,275 [C]</t>
  </si>
  <si>
    <t>96616:1,2*2,4=2,880 [A] 
96615:3,1*2,3=7,130 [B] 
trouby propustků:  
(0,145*8,0)*2,4=2,784 [E] 
celkem: a+b+e=12,794 [D]</t>
  </si>
  <si>
    <t>12960</t>
  </si>
  <si>
    <t>ČIŠTĚNÍ VODOTEČÍ A MELIORAČ KANÁLŮ OD NÁNOSŮ</t>
  </si>
  <si>
    <t>pročištění koryta od bahnitých nánosů v rozsahu výkopů a úprav</t>
  </si>
  <si>
    <t>5*0,3*0,3=0,450 [A]</t>
  </si>
  <si>
    <t>- vodorovná a svislá doprava, přemístění, přeložení, manipulace s výkopkem a uložení na skládku (včetně poplatku)</t>
  </si>
  <si>
    <t>13173</t>
  </si>
  <si>
    <t>HLOUBENÍ JAM ZAPAŽ I NEPAŽ TŘ. I</t>
  </si>
  <si>
    <t>Výkop pro mostní objekt včetně odvozu na skládku</t>
  </si>
  <si>
    <t>výkop pro propustek přes hlavní komunikaci od úrovně pláně 
1,13*3,75*9,0+2,2*2,4*1,3=45,002 [A] 
objem stáv. propustků:  
8,0*0,65*0,6=3,120 [B] 
celkem: a-b=41,882 [C]</t>
  </si>
  <si>
    <t>272315</t>
  </si>
  <si>
    <t>ZÁKLADY Z PROSTÉHO BETONU DO C30/37</t>
  </si>
  <si>
    <t>základový pás pod troubou na výtoku</t>
  </si>
  <si>
    <t>0,5*1*1=0,500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</si>
  <si>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</si>
  <si>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420324</t>
  </si>
  <si>
    <t>PŘECHODOVÉ DESKY MOSTNÍCH OPĚR ZE ŽELEZOBETONU C25/30</t>
  </si>
  <si>
    <t>7,0*(2+2)*0,15=4,200 [A]</t>
  </si>
  <si>
    <t>420365</t>
  </si>
  <si>
    <t>VÝZTUŽ PŘECHODOVÝCH DESEK MOSTNÍCH OPĚR Z OCELI 10505, B500B</t>
  </si>
  <si>
    <t>0,15*4,20=0,630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</si>
  <si>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</si>
  <si>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betony pod jímku, pod troubu a pod přechodovou desku</t>
  </si>
  <si>
    <t>beton pod jímku:  
1,7*2,1*0,1=0,357 [A] 
beton pod troubu:  
1,0*9,5*0,15=1,425 [B] 
beton pod přechod desku:   
1,7*7,0*0,1*2=2,380 [C] 
celkem:  
a+b+c=4,162 [D]</t>
  </si>
  <si>
    <t>45131A</t>
  </si>
  <si>
    <t>PODKLADNÍ A VÝPLŇOVÉ VRSTVY Z PROSTÉHO BETONU C20/25</t>
  </si>
  <si>
    <t>lože pod dlažby C20/25n XF3,  n - nekonstrukční beton</t>
  </si>
  <si>
    <t>dle PD 
((1,2+2,0+1,2)*1,2+4,2*0,8+1,5*0,7*2)=10,740 [A] 
a*0,10=1,074 [B]</t>
  </si>
  <si>
    <t>457312</t>
  </si>
  <si>
    <t>VYROVNÁVACÍ A SPÁDOVÝ PROSTÝ BETON C12/15</t>
  </si>
  <si>
    <t>obetonování trouby</t>
  </si>
  <si>
    <t>0,284*7,1+0,434*(1,3+2,1)=3,492 [A]</t>
  </si>
  <si>
    <t>458523</t>
  </si>
  <si>
    <t>VÝPLŇ ZA OPĚRAMI A ZDMI Z KAMENIVA DRCENÉHO, INDEX ZHUTNĚNÍ ID DO 0,9</t>
  </si>
  <si>
    <t>zásyp a obsyp trouby propustků ŠP 0/32</t>
  </si>
  <si>
    <t>zásyp okolo trouby:  
1,18*0,8*9,0*2=16,992 [A] 
zásyp jímky  
1,45*0,7*2,3+1,13*2*6,7=17,477 [B] 
celkem:  
a+b=34,469 [C]</t>
  </si>
  <si>
    <t>46251</t>
  </si>
  <si>
    <t>ZÁHOZ Z LOMOVÉHO KAMENE</t>
  </si>
  <si>
    <t>na výtoku</t>
  </si>
  <si>
    <t>2,0*0,5*0,5=0,500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</si>
  <si>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</si>
  <si>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</si>
  <si>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</si>
  <si>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bet. lože C20/25 XF3 - spárování M25 XF4  
lože pol. 45131A</t>
  </si>
  <si>
    <t>((1,2+2,0+1,2)*1,2+4,2*0,8+1,5*0,7*2)=10,740 [A] 
a*0,20=2,148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</si>
  <si>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</si>
  <si>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</si>
  <si>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</si>
  <si>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Stabilizační prahy na vtoku a výtoku</t>
  </si>
  <si>
    <t>(2,0+1,5+1,5)*0,3*0,8=1,200 [A]</t>
  </si>
  <si>
    <t>položka zahrnuje:  
- nutné zemní práce (hloubení rýh apod.)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</si>
  <si>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Přidružená stavební výroba</t>
  </si>
  <si>
    <t>711211</t>
  </si>
  <si>
    <t>IZOLACE ZVLÁŠT KONSTR PROTI ZEM VLHK ASFALT NÁTĚRY</t>
  </si>
  <si>
    <t>izolační nátěr trouby propustku a přechodové desky</t>
  </si>
  <si>
    <t>10*2,51=25,100 [A] 
7,0*2,0*2=28,000 [B] 
Celkem: A+B=53,100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</si>
  <si>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</si>
  <si>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899123</t>
  </si>
  <si>
    <t>MŘÍŽE Z KOMPOZITU SAMOSTATNÉ</t>
  </si>
  <si>
    <t>uzamykatelný kompozitový poklop jímky - min. 600x600, C250</t>
  </si>
  <si>
    <t>Položka zahrnuje dodávku a osazení předepsané mříže včetně rámu</t>
  </si>
  <si>
    <t>918258</t>
  </si>
  <si>
    <t>VTOKOVÉ JÍMKY BETONOVÉ VČETNĚ DLAŽBY PROPUSTU Z TRUB DN DO 600MM</t>
  </si>
  <si>
    <t>železobetonová vtoková jímka, včetně zádlažby uvnitř a včetně výztuže - výkres D.1.1.1.4.2</t>
  </si>
  <si>
    <t>Dle výkresu vzorových řešení odvodnění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</si>
  <si>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</si>
  <si>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918358</t>
  </si>
  <si>
    <t>PROPUSTY Z TRUB DN 600MM</t>
  </si>
  <si>
    <t>ŽB hrdlová trouba DN 600 - vlevo jímka, vpravo bez čela (pouze opevnění)</t>
  </si>
  <si>
    <t>10=10,000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</si>
  <si>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</si>
  <si>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betonová čela propustku bez říms</t>
  </si>
  <si>
    <t>0,7*1,4*2,1+0,5*1,6*1,3=3,098 [A]</t>
  </si>
  <si>
    <t>96616</t>
  </si>
  <si>
    <t>BOURÁNÍ KONSTRUKCÍ ZE ŽELEZOBETONU</t>
  </si>
  <si>
    <t>žlb. římsy propustku</t>
  </si>
  <si>
    <t>0,7*0,4*2,1+0,7*0,4*2,1=1,176 [A]</t>
  </si>
  <si>
    <t>966358</t>
  </si>
  <si>
    <t>BOURÁNÍ PROPUSTŮ Z TRUB DN DO 600MM</t>
  </si>
  <si>
    <t>8,0=8,000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</si>
  <si>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</si>
  <si>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132</t>
  </si>
  <si>
    <t>Vyvolané úpravy místních a účelových komunikací</t>
  </si>
  <si>
    <t>pol. 11332  (163,775-25,4)*1,9=262,913 [A]  nevyužitelná část  
pol. 12373 107,3*1,9=203,870 [B] 
pol. 13173 60*1,9=114,000 [C] 
pol. 467314 2,6*1,9=4,940 [D] 
Celkem: A+B+C+D=585,723 [E]</t>
  </si>
  <si>
    <t>pol. 11334 2,0*2,3=4,600 [A] 
pol. 96615 3*2,4=7,200 [B] 
pol. 966346 ((16)*0,4*0,4)*2,4=6,144 [C] 
Celkem: A+B+C=17,944 [D]</t>
  </si>
  <si>
    <t>stávající podkladní vrstvy ze ŠD a ŠP - na trvalou skládku</t>
  </si>
  <si>
    <t>plocha v křižovatce na lázně pod Zvičinou 350*0,25=87,500 [A] 
plochy UK a MK (61,0+17,5+32,5+38,0+40,5+37,5+99,0+54,5+26,5+70,0+31,5)*0,150=76,275 [B] 
Celkem: A+B=163,775 [C]</t>
  </si>
  <si>
    <t>plocha v křižovatce na lázně pod Zvičinou 
350*0,05=17,500 [A]</t>
  </si>
  <si>
    <t>dle situace a průzkůmů 
lokálně v místě historických oprav IS  20*0,100=2,000 [A]</t>
  </si>
  <si>
    <t>11372E</t>
  </si>
  <si>
    <t>FRÉZOVÁNÍ ZPEVNĚNÝCH PLOCH ASFALT DROBNÝCH OPRAV A PLOŠ ROZPADŮ DO 500M2</t>
  </si>
  <si>
    <t>odstranění stávajících živičných vrstev vč. zazubení stávajících vrstev v místě napojení - kvalitativní třída ZAS-T1   
vč. naložení, odvozu a uložení na skládku dodavatele  
zhotovitel v ceně zohlední možnost zpětného využití recyklovaného materiálu</t>
  </si>
  <si>
    <t>dle situace a průzkumů 
plocha dle zaměření stávajícího stavu 
plocha v křižovatce na lázně pod Zvičinou 350*0,120=42,000 [A] 
plochy UK a MK (61,0+17,5+32,5+38,0+40,5+37,5+99,0+54,5+26,5+70,0+31,5)*0,120=61,020 [B] 
Celkem: A+B=103,020 [C]</t>
  </si>
  <si>
    <t>napojení na MK a ÚK  
4,5+3,0+4,0+2,5+3,5+3,0+3,0+3,0+4,5+39,0+7,5+11,0+7,5+4,5=100,500 [A]</t>
  </si>
  <si>
    <t>dle situace a VPŘ 
v ploše skladby B 165*1,30*0,5=107,250 [A]  včetně rozšíření proti teoretické ploše krytu</t>
  </si>
  <si>
    <t>pro sanace pol. 21450 0,40*107,25=42,9 
z pol. 11333  17,5=17,500 [A] 
z pol. 11332  25,4=25,400 [B] 
Celkem: A+B=42,900 [C]</t>
  </si>
  <si>
    <t>pro propustky - na trvalou skládku</t>
  </si>
  <si>
    <t>dle situace a VPŘ 
(0,7*1,0+1*1*0,5*2)-3,14*0,45*0,45/4=1,541 [A] plocha na řezu 
propustky 12+19+8=39,000 [B] 
a*b=60,099 [C]</t>
  </si>
  <si>
    <t>dle situace 
v ploše propustku 1,0*(14+21+10)=45,000 [A] 
v ploše konstrukce B 165*1,35=222,750 [B] 
v plochách MK a UK (61,0+17,5+32,5+38,0+40,5+37,5+99,0+54,5+26,5+70,0+31,5)*1,30=661,050 [C] 
Celkem: A+B+C=928,800 [D]</t>
  </si>
  <si>
    <t>položka zahrnuje úpravu pláně včetně vyrovnání výškových rozdílů. Míru zhutnění určuje projekt.</t>
  </si>
  <si>
    <t>v ploše propustku 1,0*(14+21+10)=45,000 [A] 
v ploše konstrukce B 165*1,30=214,500 [B] 
v plochách MK a UK (61,0+17,5+32,5+38,0+40,5+37,5+99,0+54,5+26,5+70,0+31,5)*1,30=661,050 [C] 
Celkem: A+B+C=920,550 [D]</t>
  </si>
  <si>
    <t>Svislé konstrukce</t>
  </si>
  <si>
    <t>327212</t>
  </si>
  <si>
    <t>ZDI OPĚRNÉ, ZÁRUBNÍ, NÁBŘEŽNÍ Z LOMOVÉHO KAMENE NA MC</t>
  </si>
  <si>
    <t>lokální opravy stávajících zdí a podezdívek - nový materiál</t>
  </si>
  <si>
    <t>opevněné podezdívky plotů a propustků (2+0,5+1,5+1,0+3)*0,5=4,000 [A]</t>
  </si>
  <si>
    <t>položka zahrnuje dodávku a osazení lomového kamene, jeho výběr a případnou úpravu, dodávku předepsané malty, spárování.</t>
  </si>
  <si>
    <t>333215</t>
  </si>
  <si>
    <t>PŘEZDĚNÍ OPĚR A KŘÍDEL Z KAMENNÉHO ZDIVA</t>
  </si>
  <si>
    <t>lokální přezdění kamenného zdiva - využití stávajícího materiálu</t>
  </si>
  <si>
    <t>opevněné podezdívky plotů a propustků 2+0,5+1,5+1,0+3=8,000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</si>
  <si>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</si>
  <si>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lože dlažby C20/25 XF3</t>
  </si>
  <si>
    <t>dle situace a VPŘ 
nátok propustku 1,5*1,5-3,14*0,5*0,5/4=2,054 [A] 
výtok propustku 1,5*1,5-3,14*0,5*0,5/4=2,054 [B] 
opevnění koryta před a za propustkem (1,5*1,0+1,5*1,0*0,5)*2*2=9,000 [C] 
počet propustků v úseku 2=2,000 [D] 
(a+b+c)*0,10*d=2,622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</si>
  <si>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</si>
  <si>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451572</t>
  </si>
  <si>
    <t>VÝPLŇ VRSTVY Z KAMENIVA TĚŽENÉHO, INDEX ZHUTNĚNÍ ID DO 0,8</t>
  </si>
  <si>
    <t>štěrkopískové lože (sedlo) pod troubou 0/22</t>
  </si>
  <si>
    <t>dle situace a VPŘ 
1,0*0,30=0,300 [A] 
propustky (10+10)=20,000 [B] 
a*b=6,000 [C]</t>
  </si>
  <si>
    <t>dle situace a VPŘ 
(0,7*0,7+1*0,7*0,5*2)-3,14*0,45*0,45/4=1,031 [A] plocha na řezu 
propustky 10+10=20,000 [B] 
a*b=20,620 [C]</t>
  </si>
  <si>
    <t>opevnění lom. kamenem min. tl. 200mm do betonu min. tl. 100mm</t>
  </si>
  <si>
    <t>dle situace a VPŘ 
nátok propustku 1,5*1,5-3,14*0,5*0,5/4=2,054 [A] 
výtok propustku 1,5*1,5-3,14*0,5*0,5/4=2,054 [B] 
opevnění koryta před a za propustkem (1,5*1,0+1,5*1,0*0,5)*2*2=9,000 [C] 
počet propustků v úseku 1+1=2,000 [D] 
(a+b+c)*0,20*d=5,243 [E]</t>
  </si>
  <si>
    <t>467314</t>
  </si>
  <si>
    <t>STUPNĚ A PRAHY VODNÍCH KORYT Z PROSTÉHO BETONU C25/30</t>
  </si>
  <si>
    <t>stabilizační prahy odláždění - beton C25/30 XF3</t>
  </si>
  <si>
    <t>dle situace a VPŘ 
0,3*0,6*(0,6+1,5+1,5)*2=1,296 [A] 
počet propustků 1+1=2,000 [B] 
a*b=2,592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</si>
  <si>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</si>
  <si>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dle situace a VPŘ 
v ploše skladby B 165*1,12*0,13=24,024 [A]  včetně rozšíření proti teoretické ploše krytu</t>
  </si>
  <si>
    <t>dle situace a VPŘ  
v ploše skladby B 165*1,20*0,20=39,600 [A]  včetně rozšíření proti teoretické ploše krytu 
vyrovnávky sklony pláně 165*1,20*0,20*0,15=5,940 [B] 
Celkem: A+B=45,540 [C]</t>
  </si>
  <si>
    <t>56333</t>
  </si>
  <si>
    <t>VOZOVKOVÉ VRSTVY ZE ŠTĚRKODRTI TL. DO 150MM</t>
  </si>
  <si>
    <t>ŠD 0/32  tl.150mm - podkladní vrstva</t>
  </si>
  <si>
    <t>dle situace 
v napojení MK a UK 
asfaltové (4,5+3,0+4,0+2,5+3,5+3,0+3,0+3,0+4,5+39,0+7,5+11,0+7,5+4,5)*1,20=120,600 [A]</t>
  </si>
  <si>
    <t>pod ACP 
v ploše konstrukce B 165=165,000 [A] 
v ploše křižovatky za chodníkem 85=85,000 [B] 
v plochách MK a UK 61,0+17,5+32,5+38,0+40,5+37,5+99,0+54,5+26,5+70,0+31,5=508,500 [C] 
Celkem: A+B+C=758,500 [D]</t>
  </si>
  <si>
    <t>v ploše konstrukce B 165=165,000 [A] 
v ploše křižovatky za chodníkem 85=85,000 [B] 
v plochách MK a UK 61,0+17,5+32,5+38,0+40,5+37,5+99,0+54,5+26,5+70,0+31,5=508,500 [C] 
Celkem: A+B+C=758,500 [D]</t>
  </si>
  <si>
    <t>dle situace a VPŘ 
v ploše konstrukce B 165=165,000 [A] 
v ploše křižovatky za chodníkem 85=85,000 [B] 
v plochách MK a UK 61,0+17,5+32,5+38,0+40,5+37,5+99,0+54,5+26,5+70,0+31,5=508,500 [C] 
Celkem: A+B+C=758,500 [D]</t>
  </si>
  <si>
    <t>dle situace a VPŘ 
v ploše konstrukce B 165*1,05=173,250 [A]  včetně rozšíření proti teoretické ploše krytu 
v ploše křižovatky za chodníkem 85=85,000 [B] 
v plochách MK a UK (61,0+17,5+32,5+38,0+40,5+37,5+99,0+54,5+26,5+70,0+31,5)*1,05=533,925 [C] 
Celkem: A+B+C=792,175 [D]</t>
  </si>
  <si>
    <t>podchycení a dopojení stáv.vyústění do příkopů a propustků včetně systému dodatečného napojení, příslušných spojek pro napojení na stáv. přípojky nebo vsazených odboček; včetně výkopu, potrubí, tvarovek, podsypu, obsypu</t>
  </si>
  <si>
    <t>předpoklad dle pochůzky 
6=6,000 [A]</t>
  </si>
  <si>
    <t>dle situace 
3,0+9,0+9,5+13,0+13,5=48,000 [A]</t>
  </si>
  <si>
    <t>dle situace 
3,5+3,5=7,000 [A] 
2*2=4,000 [B] 
Celkem: A+B=11,000 [C]</t>
  </si>
  <si>
    <t>918346</t>
  </si>
  <si>
    <t>PROPUSTY Z TRUB DN 400MM</t>
  </si>
  <si>
    <t>podélné trubní propustky PP SN 16, DN 400 mm - bez čel, šikmé seříznutí</t>
  </si>
  <si>
    <t>dle situace a VPŘ 
obnova 10+10=20,000 [A]</t>
  </si>
  <si>
    <t>skryté konstrukce, šachty, obetonování, apod. 
3=3,000 [A]</t>
  </si>
  <si>
    <t>966346</t>
  </si>
  <si>
    <t>BOURÁNÍ PROPUSTŮ Z TRUB DN DO 400MM</t>
  </si>
  <si>
    <t>stávající podélné propustky</t>
  </si>
  <si>
    <t>dle stávajícího stavu 
8+8=16,000 [A]</t>
  </si>
  <si>
    <t>SO 142.1</t>
  </si>
  <si>
    <t>Vyvolané úpravy chodníků a sjezdů - úsek km 24,260 - 25,400</t>
  </si>
  <si>
    <t>pol. 11332  (272,34)*1,9=517,446 [A]</t>
  </si>
  <si>
    <t>pol. 11315 3*2,4=7,200 [A] 
pol. 11318 142*2,0=284,000 [B] 
pol. 11352 352*0,2*0,4*2,2=61,952 [C] 
pol. 96615 5*2,4=12,000 [D] 
Celkem: A+B+C+D=365,152 [E]</t>
  </si>
  <si>
    <t>11315</t>
  </si>
  <si>
    <t>ODSTRANĚNÍ KRYTU ZPEVNĚNÝCH PLOCH Z BETONU</t>
  </si>
  <si>
    <t>stávající sjezdy - trvalá skládka</t>
  </si>
  <si>
    <t>dle stávajícího stavu 
20=20,000 [A] 
a*0,15=3,000 [B]</t>
  </si>
  <si>
    <t>11318</t>
  </si>
  <si>
    <t>ODSTRANĚNÍ KRYTU ZPEVNĚNÝCH PLOCH Z DLAŽDIC</t>
  </si>
  <si>
    <t>stávající dlážděné plochy</t>
  </si>
  <si>
    <t>dle situace 
stávající dlažba 1420*0,100=142,000 [C]</t>
  </si>
  <si>
    <t>stávající podkladní vrstvy ze ŠD a ŠP - na trvalou skládku  
zhotovitel v ceně zohlední zpětné využití materiálu</t>
  </si>
  <si>
    <t>sjezdy asf  284,7*0,150=42,705 [A] 
sjezdy recykl 110,9*0,150=16,635 [B] 
stávající dlažba 1420*0,150=213,000 [C] 
Celkem: A+B+C=272,340 [D]</t>
  </si>
  <si>
    <t>stávající sjezdy vč. naložení, odvozu a uložení na skládku dodavatele,   
zhotovitel v ceně zohlední možnost zpětného využití recyklovaného materiálu</t>
  </si>
  <si>
    <t>dle stávajícího stavu  
284,7=284,700 [A] 
a*0,15=42,705 [B]</t>
  </si>
  <si>
    <t>352=352,000 [A]</t>
  </si>
  <si>
    <t>odstranění stávajících živičných vrstev vč. zazubení stávajících vrstev v místě napojení - kvalitativní třída ZAS-T1   
vč. naložení, odvozu a uložení na skládku dodavatele,  zhotovitel v ceně zohlední možnost zpětného využití recyklovaného materiálu</t>
  </si>
  <si>
    <t>sjezdy asf 284,7*0,120=34,164 [A]</t>
  </si>
  <si>
    <t>napojení na sjezdů 
4,0+4,4+6,0+3,0+3,5+4,0+3,0+10,0+11,0+10,0=58,900 [A]</t>
  </si>
  <si>
    <t>12110</t>
  </si>
  <si>
    <t>SEJMUTÍ ORNICE NEBO LESNÍ PŮDY</t>
  </si>
  <si>
    <t>za obrubou chodníků (41,0+11,0+16,0+14,0+15,5+29,0+103,5+55,0+115,0+121,0+33,0)*0,75*0,15=62,325 [A]</t>
  </si>
  <si>
    <t>položka zahrnuje sejmutí ornice bez ohledu na tloušťku vrstvy a její vodorovnou dopravu  
nezahrnuje uložení na trvalou skládku</t>
  </si>
  <si>
    <t>zpětné natěžení ornice</t>
  </si>
  <si>
    <t>pro využití materiálu v podkladních vrstvách, ve sjezdech 
pol. 11333 42,705=42,705 [A]</t>
  </si>
  <si>
    <t>uložení ornice</t>
  </si>
  <si>
    <t>dle situace 
sjezdy recykl 284,7*1,15=327,405 [A] 
sjezdy asf. 110,9*1,15=127,535 [B] 
dlažby (1582+16+10+31,8+3,0)*1,15=1 889,220 [C] 
Celkem: A+B+C=2 344,160 [D]</t>
  </si>
  <si>
    <t>zpětné rozprostření ornice v prostorech dotčených stavbou</t>
  </si>
  <si>
    <t>dle situace 
za obrubou chodníků (41,0+11,0+16,0+14,0+15,5+29,0+103,5+55,0+115,0+121,0+33,0)*0,75*0,15=62,325 [A]</t>
  </si>
  <si>
    <t>466923</t>
  </si>
  <si>
    <t>PŘEDLÁŽDĚNÍ DLAŽBY Z VEGETAČNÍCH TVÁRNIC</t>
  </si>
  <si>
    <t>obnova opevnění za chodníky v místě zpevnění z betonových vegetačních tvárnic</t>
  </si>
  <si>
    <t>předpoklad 20=20,000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</si>
  <si>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</si>
  <si>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56363</t>
  </si>
  <si>
    <t>VOZOVKOVÉ VRSTVY Z RECYKLOVANÉHO MATERIÁLU TL DO 150MM</t>
  </si>
  <si>
    <t>tl.150mm - podkladní vrstva  
zhotovitel v ceně zohlední zpětné využití původního materiálu</t>
  </si>
  <si>
    <t>R-mat 40 RA 0/32  
zhotovitel v ceně zohlední zpětné využití původního materiálu</t>
  </si>
  <si>
    <t>dle situace a VPŘ 
v ploše sjezdů 5,875+30,327+22,302+12,263+13,377+81,139+11,438+52,386+23,425+15,933+16,258=284,723 [A]</t>
  </si>
  <si>
    <t>pod ACP 
110,9*1,15=127,535 [A]</t>
  </si>
  <si>
    <t>pod ACO 110,9=110,900 [A]</t>
  </si>
  <si>
    <t>dle situace a VPŘ 
v ploše sjezdů 19,329+20,892+5,501+9,201+5,035+4,575+24,823+21,525=110,881 [A]</t>
  </si>
  <si>
    <t>dle situace a VPŘ 
v ploše sjezdů 110,9*1,05=116,445 [A]</t>
  </si>
  <si>
    <t>58110</t>
  </si>
  <si>
    <t>CEMENTOBETONOVÝ KRYT JEDNOVRSTVÝ NEVYZTUŽENÝ</t>
  </si>
  <si>
    <t>dle situace 
lokální opravy betonových povrchů ve vjezdech 
20*0,20=4,000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</si>
  <si>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</si>
  <si>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58222</t>
  </si>
  <si>
    <t>DLÁŽDĚNÉ KRYTY Z DROBNÝCH KOSTEK DO LOŽE Z MC</t>
  </si>
  <si>
    <t>kostky malé 100x100 do betonu a vyspárované MC</t>
  </si>
  <si>
    <t>dle situace 
lokální opravy povrchů ve vjezdech 
10=10,000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</si>
  <si>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</si>
  <si>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</si>
  <si>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</si>
  <si>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betonová (zámková) dlažba včetně 2x vyspárování drtí - konstrukce nástupiště a chodníku</t>
  </si>
  <si>
    <t>dle situace 
chodníky 1,521+45,955+25,468+1,521+45,955+25,468+19,096+30,937+19,096+30,937+1,633+1,633+37,649+22,825+30,730+37,649+22,825+30,730+50,798+50,798+18,111+66,847+18,111+66,847+2,256+21,956+2,256+21,956+2,446+37,324+5,300+2,446+37,324+5,300+63,212+63,212+137,349+3,577+137,349+3,577+134,996+134,996+29,121+29,121=1 578,214 [A] 
vchody a sjezdy 1,5+2,5=4,000 [B] 
Celkem: A+B=1 582,214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</si>
  <si>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</si>
  <si>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</si>
  <si>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</si>
  <si>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betonová (zámková) dlažba včetně 2x vyspárování drtí - konstrukce vjezdů</t>
  </si>
  <si>
    <t>dle situace 
6,0+10=16,000 [A]</t>
  </si>
  <si>
    <t>582614</t>
  </si>
  <si>
    <t>KRYTY Z BETON DLAŽDIC SE ZÁMKEM BAREV TL 60MM DO LOŽE Z KAM</t>
  </si>
  <si>
    <t>betonová (zámková) dlažba včetně 2x vyspárování drtí - barva žlutá - kontrastní pás</t>
  </si>
  <si>
    <t>dle situace 
(13+12)*0,4=10,000 [A]</t>
  </si>
  <si>
    <t>58261A</t>
  </si>
  <si>
    <t>KRYTY Z BETON DLAŽDIC SE ZÁMKEM BAREV RELIÉF TL 60MM DO LOŽE Z KAM</t>
  </si>
  <si>
    <t>varovné a signální pásy včetně 2x vyspárování drtí - červená barva, dlažba s hmatovými výstupky</t>
  </si>
  <si>
    <t>dle situace 
1,182+1,385+1,852+1,322+1,377+1,444+1,309+1,257+1,628+1,939+1,000+0,740+1,226+2,884+2,879+1,142+1,796+1,168+0,466+0,804+0,892+0,721+0,893+0,450=31,756 [A]</t>
  </si>
  <si>
    <t>58261B</t>
  </si>
  <si>
    <t>KRYTY Z BETON DLAŽDIC SE ZÁMKEM BAREV RELIÉF TL 80MM DO LOŽE Z KAM</t>
  </si>
  <si>
    <t>dle situace 
3=3,000 [A]</t>
  </si>
  <si>
    <t>587202</t>
  </si>
  <si>
    <t>PŘEDLÁŽDĚNÍ KRYTU Z DROBNÝCH KOSTEK</t>
  </si>
  <si>
    <t>v místě napojení stávajících sjezdů a skluzů 
10=10,000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</si>
  <si>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</si>
  <si>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587206</t>
  </si>
  <si>
    <t>PŘEDLÁŽDĚNÍ KRYTU Z BETONOVÝCH DLAŽDIC SE ZÁMKEM</t>
  </si>
  <si>
    <t>rozebrání stávající dlažby a pokládka dlažby ze stávajícího dlažebního materiálu</t>
  </si>
  <si>
    <t>dopojení v místě sjezdů 
30=30,000 [A]</t>
  </si>
  <si>
    <t>91710</t>
  </si>
  <si>
    <t>OBRUBY Z BETONOVÝCH PALISÁD</t>
  </si>
  <si>
    <t>betonové palisády - barva šedá přírodní  
uvažovány palisády - v křižovatce 120x120x0,80, v km 24,850 0,20x0,20x2,0 m</t>
  </si>
  <si>
    <t>dle situace 
u chodníků v křižovatce 0,120*0,8*(17,0+33,0)=4,800 [A] 
pro zajištění tělesa za chodníky km 24,850 0,20*2,0*(15,0)=6,000 [B] 
Celkem: A+B=10,800 [C]</t>
  </si>
  <si>
    <t>Položka zahrnuje:  
dodání a pokládku betonových palisád o rozměrech předepsaných zadávací dokumentací betonové lože i boční betonovou opěrku.</t>
  </si>
  <si>
    <t>917223</t>
  </si>
  <si>
    <t>SILNIČNÍ A CHODNÍKOVÉ OBRUBY Z BETONOVÝCH OBRUBNÍKŮ ŠÍŘ 100MM</t>
  </si>
  <si>
    <t>dle situace  
29,273+8,873+11,982+18,216+8,360+5,017+15,145+31,493+50,813+15,161+40,349+2,034+1,850+46,143+6,259+6,308+11,492+21,628+10,948+7,760+55,235+32,153=436,492 [A] 
dopojení a úpravy 20=20,000 [B] 
Celkem: A+B=456,492 [C]</t>
  </si>
  <si>
    <t>4,0+4,4+6,0+3,0+3,5+4,0+3,0+10,0+11,0+10,0=58,900 [A]</t>
  </si>
  <si>
    <t>skryté konstrukce, šachty, obetonování, apod. 
5=5,000 [A]</t>
  </si>
  <si>
    <t>SO 150</t>
  </si>
  <si>
    <t>Obnova krytu v napojení na II/325</t>
  </si>
  <si>
    <t>dle situace a průzkumů 
17,5+62+125=204,500 [A] 
a*0,120=24,540 [B]</t>
  </si>
  <si>
    <t>začátek a konec úseku 6,5+6,5 =13,000 [A]</t>
  </si>
  <si>
    <t>pod ACO 204,5=204,500 [A] 
pod ACP 214,7=214,700 [B] 
Celkem: A+B=419,200 [C]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</si>
  <si>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</si>
  <si>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</si>
  <si>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</si>
  <si>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místě přechodu na plnou konstrukci 
na začátku a konci úseku 6,5*1,2*2=15,600 [A] 
v místě okna v km 24,660 48*1,2=57,600 [B] 
Celkem: A+B=73,200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</si>
  <si>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</si>
  <si>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dle situace a VPŘ 
17,5+62+125=204,500 [A]</t>
  </si>
  <si>
    <t>dle situace a VPŘ 
204,5*1,05=214,725 [A]  včetně rozšíření proti teoretické ploše krytu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</si>
  <si>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</si>
  <si>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</si>
  <si>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</si>
  <si>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</si>
  <si>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919113</t>
  </si>
  <si>
    <t>ŘEZÁNÍ ASFALTOVÉHO KRYTU VOZOVEK TL DO 150MM</t>
  </si>
  <si>
    <t>včetně likvidace materiálu z řezu</t>
  </si>
  <si>
    <t>SO 190</t>
  </si>
  <si>
    <t>Trvalé dopravní značení pro úsek II. etapy</t>
  </si>
  <si>
    <t>91228</t>
  </si>
  <si>
    <t>SMĚROVÉ SLOUPKY Z PLAST HMOT VČETNĚ ODRAZNÉHO PÁSKU</t>
  </si>
  <si>
    <t>bílé Z11a,b</t>
  </si>
  <si>
    <t>dle situace DZ a TZ 
(640)/30=21,333 [A] 
zaokrouhleno 22=22,000 [B]</t>
  </si>
  <si>
    <t>položka zahrnuje:  
- dodání a osazení sloupku včetně nutných zemních prací  
- vnitrostaveništní a mimostaveništní doprava  
- odrazky plastové nebo z retroreflexní fólie</t>
  </si>
  <si>
    <t>červené Z11g</t>
  </si>
  <si>
    <t>18=18,000 [A]</t>
  </si>
  <si>
    <t>914131</t>
  </si>
  <si>
    <t>DOPRAVNÍ ZNAČKY ZÁKLADNÍ VELIKOSTI OCELOVÉ FÓLIE TŘ 2 - DODÁVKA A MONTÁŽ</t>
  </si>
  <si>
    <t>nové SDZ</t>
  </si>
  <si>
    <t>dle situace DZ 
22=22,000 [A]</t>
  </si>
  <si>
    <t>položka zahrnuje:  
- dodávku a montáž značek v požadovaném provedení</t>
  </si>
  <si>
    <t>914132</t>
  </si>
  <si>
    <t>DOPRAVNÍ ZNAČKY ZÁKLADNÍ VELIKOSTI OCELOVÉ FÓLIE TŘ 2 - MONTÁŽ S PŘEMÍSTĚNÍM</t>
  </si>
  <si>
    <t>položka zahrnuje:  
- dopravu demontované značky z dočasné skládky  
- osazení a montáž značky na místě určeném projektem  
- nutnou opravu poškozených částí  
nezahrnuje dodávku značky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</si>
  <si>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</si>
  <si>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</si>
  <si>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</si>
  <si>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</si>
  <si>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</si>
  <si>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</si>
  <si>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V1a 0,125 0,125*(216+63,5+830)=138,688 [A] 
V2b (1,5/1,5/0,125) 0,125*0,5*(38,5)=2,406 [B] 
V2b (1,5/1,5/0,25) 0,25*0,5*(38,5+15,5)=6,750 [C] 
V2b (3/1,5/0,125) 0,125*0,33*(15,5+21,0+39,5)=3,135 [D] 
V4 (0,125) 0,125*(107+12+210+226+422,5+51,5+56,5+899,5)=248,125 [E] 
V4 (0,5/0,5/0,25) 0,5*0,25*(15,0+7,0)=2,750 [F] 
V7a 12=12,000 [G] 
V10b 0,125*(24+30,5)=6,813 [H] 
V11 (64+48)*0,125=14,000 [I] 
Celkem: A+B+C+D+E+F+G+H+I=434,667 [J]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</si>
  <si>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</si>
  <si>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</si>
  <si>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</si>
  <si>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91552</t>
  </si>
  <si>
    <t>VODOR DOPRAV ZNAČ - PÍSMENA</t>
  </si>
  <si>
    <t>"BUS" 
2*3*2=12,000 [A] 
barvou i plastem 2*a=24,000 [B]</t>
  </si>
  <si>
    <t>položka zahrnuje:  
- dodání a pokládku nátěrového materiálu  
- předznačení a reflexní úpravu</t>
  </si>
  <si>
    <t>SO 202</t>
  </si>
  <si>
    <t>Propustek km 24,458</t>
  </si>
  <si>
    <t>pol. 12373 96,8*1,9=183,920 [A] 
pol. 96613 141,3*2,6=367,380 [B] 
Celkem: A+B=551,300 [C]</t>
  </si>
  <si>
    <t>pol. 96615 10*2,3=23,000 [A] 
pol. 96616 16,2*2,5=40,500 [B] 
Celkem: A+B=63,500 [C]</t>
  </si>
  <si>
    <t>zabezpečení plynovodu během prací</t>
  </si>
  <si>
    <t>odkop pod úrovní konstrukčních vrstev komunikace  
na trvalou skládku</t>
  </si>
  <si>
    <t>dle PD 
96,8=96,800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</si>
  <si>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</si>
  <si>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plocha základové spáry propustků včetně čel a jímek</t>
  </si>
  <si>
    <t>dle situace a VPŘ  
19,0*2,0*1,3=49,400 [A]</t>
  </si>
  <si>
    <t>separační geotextílie na pláni nebo parapláni, CBR &gt; 3kN, dle TP 97  
v základové spáře propustků</t>
  </si>
  <si>
    <t>272314</t>
  </si>
  <si>
    <t>ZÁKLADY Z PROSTÉHO BETONU DO C25/30</t>
  </si>
  <si>
    <t>prahy propustku</t>
  </si>
  <si>
    <t>1,2*2,0*0,7*2=3,360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</si>
  <si>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</si>
  <si>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28,5*0,10=2,850 [A]</t>
  </si>
  <si>
    <t>podkladní vrstva ze štěrkopísku 0-22</t>
  </si>
  <si>
    <t>dle PD 
0,20*16,0*2,0=6,400 [A]</t>
  </si>
  <si>
    <t>přechodové klíny, zásypy za rubem čel a jímek  
ŠD 0-32</t>
  </si>
  <si>
    <t>dle PD  plocha zásypu v řezu s odečtením otvoru 
((3,5*3,5+3,5*1,5*0,5*2)-(1,6*1,6*3,14*0,25))*17,0=263,337 [A]</t>
  </si>
  <si>
    <t>zához v patě gabionu</t>
  </si>
  <si>
    <t>dle PD 
4,5*0,5*0,5=1,125 [A]</t>
  </si>
  <si>
    <t>lomový kámen do bet. lože C20/25 XF3 - spárování M25 XF4     
lože viz položka 451314</t>
  </si>
  <si>
    <t>28,5*0,20=5,700 [A]</t>
  </si>
  <si>
    <t>46731</t>
  </si>
  <si>
    <t>STUPNĚ A PRAHY VODNÍCH KORYT Z PROSTÉHO BETONU</t>
  </si>
  <si>
    <t>základové a tsabilizační prahy propustku C25/30 XF3</t>
  </si>
  <si>
    <t>dle PD  
0,80*0,3*4,5=1,080 [A]</t>
  </si>
  <si>
    <t>711111</t>
  </si>
  <si>
    <t>IZOLACE BĚŽNÝCH KONSTRUKCÍ PROTI ZEMNÍ VLHKOSTI ASFALTOVÝMI NÁTĚRY</t>
  </si>
  <si>
    <t>izolační nátěr trub</t>
  </si>
  <si>
    <t>dle PD - uvažováno 80% obvodu 
4,5*18,7=84,150 [A]</t>
  </si>
  <si>
    <t>dopojení stok dešťové kanalizace do propustku</t>
  </si>
  <si>
    <t>2+1=3,000 [A]</t>
  </si>
  <si>
    <t>9111A1</t>
  </si>
  <si>
    <t>ZÁBRADLÍ SILNIČNÍ S VODOR MADLY - DODÁVKA A MONTÁŽ</t>
  </si>
  <si>
    <t>kompletní dodávka včetně PKO  
včetně patek</t>
  </si>
  <si>
    <t>3,2=3,200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</si>
  <si>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</si>
  <si>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9183H2</t>
  </si>
  <si>
    <t>PROPUSTY Z TRUB DN 1400MM ŽELEZOBETONOVÝCH</t>
  </si>
  <si>
    <t>dle situace a řezů 
18,7=18,700 [A]</t>
  </si>
  <si>
    <t>96613</t>
  </si>
  <si>
    <t>BOURÁNÍ KONSTRUKCÍ Z KAMENE NA MC</t>
  </si>
  <si>
    <t>dle PD a výkazu 
pod komunikací - opěry 10,0*3,5*1,5*2=105,000 [A] 
mimo komunikaci klenba včetně opěr 5,5*6,6=36,300 [B] 
Celkem: A+B=141,300 [C]</t>
  </si>
  <si>
    <t>dle PD  
dobetonávky 10=10,000 [A]</t>
  </si>
  <si>
    <t>bourání ve výkopech propustků</t>
  </si>
  <si>
    <t>dle PD 
deska pod komunikací včetně ocelových nosníků  2,60*10,0*0,20=5,200 [A] 
čela 5,0+6,0=11,000 [B] 
Celkem: A+B=16,200 [C]</t>
  </si>
  <si>
    <t>SO 203</t>
  </si>
  <si>
    <t>Propustek km 25,109</t>
  </si>
  <si>
    <t>pol. 12373 221*1,9=419,900 [A] 
pol. 96613 89,5*2,6=232,700 [B] 
Celkem: A+B=652,600 [C]</t>
  </si>
  <si>
    <t>pol. 96615 10*2,3=23,000 [A] 
pol. 96616 10,62*2,5=26,550 [B] 
pol. 966371 0,7*16*2,5=28,000 [C] 
Celkem: A+B+C=77,550 [D]</t>
  </si>
  <si>
    <t>dle PD 
221=221,000 [A]</t>
  </si>
  <si>
    <t>dle situace a VPŘ  
26,0*2,0*1,3=67,600 [A]</t>
  </si>
  <si>
    <t>1,2*2,0*0,7=1,680 [A]</t>
  </si>
  <si>
    <t>(8,5+15,0)*0,10=2,350 [A]</t>
  </si>
  <si>
    <t>dle PD 
0,20*23,0*2,0=9,200 [A]</t>
  </si>
  <si>
    <t>dle PD  plocha zásypu v řezu s odečtením otvoru 
(3,5*3,5+3,5*1,5*0,5*2-1,6*1,6*3,14*0,25)*24,0=371,770 [A]</t>
  </si>
  <si>
    <t>(8,5+15,0)*0,20=4,700 [A]</t>
  </si>
  <si>
    <t>dle PD - uvažováno 80% obvodu 
3,8*18,7=71,060 [A]</t>
  </si>
  <si>
    <t>5,7+5,7=11,400 [A]</t>
  </si>
  <si>
    <t>9181G5</t>
  </si>
  <si>
    <t>ČELA PROPUSTU Z TRUB DN DO 1200MM Z BETONU DO C 30/37</t>
  </si>
  <si>
    <t>kompltní čelo - délka čela 5,60m, výška 3,8m včetně římsy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</si>
  <si>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</si>
  <si>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9183G2</t>
  </si>
  <si>
    <t>PROPUSTY Z TRUB DN 1200MM ŽELEZOBETONOVÝCH</t>
  </si>
  <si>
    <t>dle situace a řezů 
15,8+9,5=25,300 [A]</t>
  </si>
  <si>
    <t>dle PD a výkazu 
klenba včetně opěr 9,2*6,6=60,720 [A] 
čela 4,0*0,8*4,5*2=28,800 [B] 
Celkem: A+B=89,520 [C]</t>
  </si>
  <si>
    <t>dle PD 
římsy 4,5*0,8*0,6*2=4,320 [A] 
zesílení 6,0*3,0*0,35=6,300 [B] 
Celkem: A+B=10,620 [C]</t>
  </si>
  <si>
    <t>966371</t>
  </si>
  <si>
    <t>BOURÁNÍ PROPUSTŮ Z TRUB DN DO 1000MM</t>
  </si>
  <si>
    <t>stávají propustek z ŽB trub osmibokých</t>
  </si>
  <si>
    <t>16,0=16,000 [A]</t>
  </si>
  <si>
    <t>SO 251</t>
  </si>
  <si>
    <t>Opěrná zeď km 24,862 - 24,890</t>
  </si>
  <si>
    <t>pol. 13273 129,36*1,9=245,784 [A]</t>
  </si>
  <si>
    <t>pol. 96615: 5*2,5=12,500 [A]</t>
  </si>
  <si>
    <t>sejmutí ornice na svahu v místě římsy</t>
  </si>
  <si>
    <t>průměrný pás 2,0 m 
2,0*28*1,20*0,15=10,080 [A]</t>
  </si>
  <si>
    <t>položka zahrnuje sejmutí ornice bez ohledu na tloušťku vrstvy a její vodorovnou dopravu nezahrnuje uložení na trvalou skládku</t>
  </si>
  <si>
    <t>zpětné natežení ornice</t>
  </si>
  <si>
    <t>pro pol. 18220 10,08=10,080 [A]</t>
  </si>
  <si>
    <t>výkop pro římsy pro svodidla</t>
  </si>
  <si>
    <t>dle situace a VPŘ 
plocha řezu 4,2=4,200 [A] 
délka říms 28=28,000 [B] 
(a*b)*1,10=129,360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</si>
  <si>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</si>
  <si>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uložení ornice na mezideponi pro zpětné využití</t>
  </si>
  <si>
    <t>pol. 12110 10,08=10,080 [A]</t>
  </si>
  <si>
    <t>dle situace a VPŘ 
klín před lícem zdi  
plocha řezu 0,5=0,500 [A] 
délka říms 28=28,000 [B] 
(a*b)*1,10=15,400 [C]  včetně krajních klínů a nájezdu</t>
  </si>
  <si>
    <t>dle situace a VPŘ 
délka řezu 2,0=2,000 [A] 
délka říms 28=28,000 [B] 
(a*b)*1,10=61,600 [C]  včetně krajních klínů a nájezdu</t>
  </si>
  <si>
    <t>zpětné rozprostření ornice pře lícem zdi</t>
  </si>
  <si>
    <t>dle situace 
10,060=10,060 [A]</t>
  </si>
  <si>
    <t>21331</t>
  </si>
  <si>
    <t>DRENÁŽNÍ VRSTVY Z BETONU MEZEROVITÉHO (DRENÁŽNÍHO)</t>
  </si>
  <si>
    <t>drenáž za rubem říms pro svodidla</t>
  </si>
  <si>
    <t>dle VPŘ 
plocha v řezu 0,40*0,40-3,1415*0,15*0,15*0,25=0,142 [A] 
délka říms 28=28,000 [B] 
(a*b)*1,20=4,771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</si>
  <si>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</si>
  <si>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21461</t>
  </si>
  <si>
    <t>SEPARAČNÍ GEOTEXTILIE</t>
  </si>
  <si>
    <t>ochrana izolace na rubu</t>
  </si>
  <si>
    <t>dle situace a VPŘ 
délka na řezu 1,60=1,600 [A] 
délka říms 28=28,000 [B] 
(a*b)*1,15=51,520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</si>
  <si>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</si>
  <si>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227831</t>
  </si>
  <si>
    <t>MIKROPILOTY KOMPLET D DO 150MM NA POVRCHU</t>
  </si>
  <si>
    <t>MP TR 108x8, délka kořene min. 2,0m</t>
  </si>
  <si>
    <t>dle situace a VPŘ 
délka pilot v řezu 4,50=4,500 [A] 
délka říms 28=28,000 [B] 
(a*b)=126,000 [C]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</si>
  <si>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</si>
  <si>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26123</t>
  </si>
  <si>
    <t>VRTY PRO KOTVENÍ, INJEKTÁŽ A MIKROPILOTY NA POVRCHU TŘ. II D DO 150MM</t>
  </si>
  <si>
    <t>vrty pro MP - ve vrstvách hlín, jílů a štěrků - včetně případného hluchého vrtání</t>
  </si>
  <si>
    <t>dle situace a VPŘ 
délka vrtů v řezu 4,50=4,500 [A] 
délka říms 28=28,000 [B] 
(a*b)*0,70=88,200 [C]   předpoklad 70% délky vrtu v třídě II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</si>
  <si>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</si>
  <si>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26143</t>
  </si>
  <si>
    <t>VRTY PRO KOTVENÍ, INJEKTÁŽ A MIKROPILOTY NA POVRCHU TŘ. IV D DO 150MM</t>
  </si>
  <si>
    <t>vrty pro MP - v horninách třídy IV</t>
  </si>
  <si>
    <t>dle situace a VPŘ 
délka vrtů v řezu 4,50=4,500 [A] 
délka říms 28=28,000 [B] 
(a*b)*0,30=37,800 [C]   předpoklad 30% délky vrtu v třídě IV</t>
  </si>
  <si>
    <t>311325</t>
  </si>
  <si>
    <t>ZDI A STĚNY PODP A VOL ZE ŽELEZOBET DO C30/37</t>
  </si>
  <si>
    <t>podpůrné konstrukce pod římsy se svodidly</t>
  </si>
  <si>
    <t>dle situace a VPŘ 
plocha řezu 1,5=1,500 [A]     
délka říms 28=28,000 [B] 
a*b=42,000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</si>
  <si>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</si>
  <si>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</si>
  <si>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</si>
  <si>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42*0,120=5,040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</si>
  <si>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</si>
  <si>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317325</t>
  </si>
  <si>
    <t>ŘÍMSY ZE ŽELEZOBETONU DO C30/37</t>
  </si>
  <si>
    <t>dle situace a VPŘ 
plocha řezu 0,30=0,300 [A] 
délka říms 28=28,000 [B] 
a*b=8,400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</si>
  <si>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</si>
  <si>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</si>
  <si>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</si>
  <si>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8,4*0,180=1,512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</si>
  <si>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</si>
  <si>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podkladní beton pod zeď s římsou pro svodidla</t>
  </si>
  <si>
    <t>dle situace a VPŘ 
plocha řezu 2,3*0,2+0,7*0,3+1,0*0,25=0,920 [A]  včetně podkladu drenáže a těsnící vrstvy 
délka říms 28=28,000 [B] 
(a*b)*1,20=30,912 [C]  včetně vyrovnávek a stupňů</t>
  </si>
  <si>
    <t>dle PD 
přechodové rampy říms na konci včetně skuzů dle VL 2,5*1,5*2=7,500 [A] 
ukončovací kužely v místě napojení 1,5*2,0*2=6,000 [B] 
(a+b)*0,10*1,35=1,823 [C] včetně vyrovnávek a lemování</t>
  </si>
  <si>
    <t>451523</t>
  </si>
  <si>
    <t>VÝPLŇ VRSTVY Z KAMENIVA DRCENÉHO, INDEX ZHUTNĚNÍ ID DO 0,9</t>
  </si>
  <si>
    <t>zásyp za rubem římsy pro svodidla  
ŠD 0-32</t>
  </si>
  <si>
    <t>dle situace a VPŘ 
plocha řezu 1,4=1,400 [A] 
délka říms 28=28,000 [B] 
(a*b)*1,10=43,120 [C] včetně krajních klínů a nájezdu</t>
  </si>
  <si>
    <t>dle PD 
přechodové rampy říms na konci včetně skuzů dle VL 2,5*1,5*2=7,500 [A] 
ukončovací kužely v místě napojení 1,5*2,0*2=6,000 [B] 
(a+b)*0,20*1,20=3,240 [C]</t>
  </si>
  <si>
    <t>78383</t>
  </si>
  <si>
    <t>NÁTĚRY BETON KONSTR TYP S4 (OS-C)</t>
  </si>
  <si>
    <t>nátěr odrazné části římsy</t>
  </si>
  <si>
    <t>dle situace a VPŘ 
délka na řezu 0,150+0,150=0,300 [A] 
délka říms 28=28,000 [B] 
(a*b)*1,15=9,660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</si>
  <si>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</si>
  <si>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87433</t>
  </si>
  <si>
    <t>POTRUBÍ Z TRUB PLASTOVÝCH ODPADNÍCH DN DO 150MM</t>
  </si>
  <si>
    <t>plná část potrubí za ruby zdí  k napojení do vpustí nebo vyśtění</t>
  </si>
  <si>
    <t>2*5=10,000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</si>
  <si>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</si>
  <si>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875332</t>
  </si>
  <si>
    <t>POTRUBÍ DREN Z TRUB PLAST DN DO 150MM DĚROVANÝCH</t>
  </si>
  <si>
    <t>drenážní potrubí za rubem</t>
  </si>
  <si>
    <t>dle VPŘ 
na délku říms 28=28,000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</si>
  <si>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</si>
  <si>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9117C1</t>
  </si>
  <si>
    <t>SVOD OCEL ZÁBRADEL ÚROVEŇ ZADRŽ H2 - DODÁVKA A MONTÁŽ</t>
  </si>
  <si>
    <t>zábradelní svodidlo se svislou výplní</t>
  </si>
  <si>
    <t>dle situace a VPŘ 
na délku římsy + přechod zábradelního svodidla 2+28+2=32,000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</si>
  <si>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</si>
  <si>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vnější obruby naběhů říms</t>
  </si>
  <si>
    <t>dle PD 
(6,5+1,5+0,5)*2=17,000 [A]</t>
  </si>
  <si>
    <t>betonové silniční obruby do betonového lože s boční opěrou</t>
  </si>
  <si>
    <t>dle situace 
náběhy a přechody u říms 5*2=10,000 [A]</t>
  </si>
  <si>
    <t>dlážděné odvodňovací skluzy u říms a vyústění dešťové kanalizace - plocha do 5m2 - opevnění kamenem tl. 200mm do beton lože min. 150mm</t>
  </si>
  <si>
    <t>dle situace 
2=2,000 [A]</t>
  </si>
  <si>
    <t>bourání ve výkopech - původní zajištění, pražce 
5=5,000 [A]</t>
  </si>
  <si>
    <t>SO 252</t>
  </si>
  <si>
    <t>Opěrná zeď km 25,050 - 25,091</t>
  </si>
  <si>
    <t>pol. 13273 110,5*1,9=209,950 [A] 
pol. 13283 47,4*1,9=90,060 [B] 
Celkem: A+B=300,010 [C]</t>
  </si>
  <si>
    <t>průměrný pás 2,0 m 
2,0*41*1,20*0,15=14,760 [A]</t>
  </si>
  <si>
    <t>pro pol. 18220 14,6=14,600 [A]</t>
  </si>
  <si>
    <t>výkop pro římsy pro svodidla - ve třídě I</t>
  </si>
  <si>
    <t>dle situace a VPŘ 
plocha řezu 3,5=3,500 [A] 
délka říms 41=41,000 [B] 
(a*b)*1,10=157,850 [C]  včetně krajních klínů a nájezdu 
70% v třídě I 0,70*c=110,495 [D]</t>
  </si>
  <si>
    <t>13283</t>
  </si>
  <si>
    <t>HLOUBENÍ RÝH ŠÍŘ DO 2M PAŽ I NEPAŽ TŘ. II</t>
  </si>
  <si>
    <t>výkop pro římsy pro svodidla - ve třídě II</t>
  </si>
  <si>
    <t>dle situace a VPŘ 
plocha řezu 3,5=3,500 [A] 
délka říms 41=41,000 [B] 
(a*b)*1,10=157,850 [C]  včetně krajních klínů a nájezdu 
30% v třídě II 0,30*c=47,355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</si>
  <si>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</si>
  <si>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pol. 12110 14,76=14,760 [A]</t>
  </si>
  <si>
    <t>dle situace a VPŘ 
klín před lícem zdi  
plocha řezu 0,50=0,500 [A] 
délka říms 41=41,000 [B] 
(a*b)*1,10=22,550 [C]  včetně krajních klínů a nájezdu</t>
  </si>
  <si>
    <t>dle situace a VPŘ 
délka řezu 2,0=2,000 [A] 
délka říms 41=41,000 [B] 
(a*b)*1,10=90,200 [C]  včetně krajních klínů a nájezdu</t>
  </si>
  <si>
    <t>dle situace 
14,76=14,760 [A]</t>
  </si>
  <si>
    <t>dle VPŘ 
plocha v řezu 0,40*0,40-3,1415*0,15*0,15*0,25=0,142 [A] 
délka říms 41=41,000 [B] 
(a*b)*1,20=6,986 [C]  včetně odstupňování</t>
  </si>
  <si>
    <t>dle situace a VPŘ 
délka na řezu 1,60=1,600 [A] 
délka říms 41=41,000 [B] 
(a*b)*1,15=75,440 [C]</t>
  </si>
  <si>
    <t>dle situace a VPŘ 
délka pilot v řezu 4,5=4,500 [A]   
délka říms 41=41,000 [B] 
(a*b)=184,500 [C]</t>
  </si>
  <si>
    <t>dle situace a VPŘ 
délka vrtů v řezu 4,50=4,500 [A] 
délka říms 41=41,000 [B] 
(a*b)*0,30=55,350 [C]   předpoklad 30% délky vrtu v třídě II</t>
  </si>
  <si>
    <t>dle situace a VPŘ 
délka vrtů v řezu 4,50=4,500 [A] 
délka říms 41=41,000 [B] 
(a*b)*0,40=73,800 [C]   předpoklad 40% délky vrtu v třídě IV</t>
  </si>
  <si>
    <t>26163</t>
  </si>
  <si>
    <t>VRTY PRO KOTVENÍ, INJEKTÁŽ A MIKROPILOTY NA POVRCHU TŘ. VI D DO 150MM</t>
  </si>
  <si>
    <t>vrty pro MP - v horninách třídy VI</t>
  </si>
  <si>
    <t>dle situace a VPŘ 
délka vrtů v řezu 4,50=4,500 [A] 
délka říms 41=41,000 [B] 
(a*b)*0,30=55,350 [C]   předpoklad 30% délky vrtu v třídě VI</t>
  </si>
  <si>
    <t>dle situace a VPŘ 
plocha řezu 1,5=1,500 [A]     
délka říms 41=41,000 [B] 
a*b=61,500 [C]</t>
  </si>
  <si>
    <t>61,5*0,120=7,380 [A]</t>
  </si>
  <si>
    <t>dle situace a VPŘ 
plocha řezu 0,30=0,300 [A] 
délka říms 41=41,000 [B] 
a*b=12,300 [C]</t>
  </si>
  <si>
    <t>12,3*0,180=2,214 [A]</t>
  </si>
  <si>
    <t>dle situace a VPŘ 
plocha řezu 2,1*0,2+0,7*0,3+1,0*0,25=0,880 [A]  včetně podkladu drenáže a těsnící vrstvy 
délka říms 41=41,000 [B] 
(a*b)*1,20=43,296 [C]  včetně vyrovnávek a stupňů</t>
  </si>
  <si>
    <t>dle PD 
přechodové rampy říms na konci včetně skuzů dle VL 2,5*1,5*2=7,500 [A] 
ukončovací kužely v místě napojení 1,5*2,0*2=6,000 [B] 
zadláždění před lícem - plocha 108=108,000 [C] 
(a+b+c)*0,10*1,35=16,403 [D] včetně vyrovnávek a lemování</t>
  </si>
  <si>
    <t>dle situace a VPŘ 
plocha řezu 1,0=1,000 [A] 
délka říms 41=41,000 [B] 
(a*b)*1,10 =45,100 [C] včetně krajních klínů a nájezdu</t>
  </si>
  <si>
    <t>opevnění koryta v místě souběhu se zdí</t>
  </si>
  <si>
    <t>dle PD 
plocha řezu 1,5=1,500 [A]   
délka souběhu 30=30,000 [B] 
(a*b)*1,20 =54,000 [C] včetně vyrovnávek a stupňů</t>
  </si>
  <si>
    <t>dle PD 
přechodové rampy říms na konci včetně skuzů dle VL 2,5*1,5*2=7,500 [A] 
ukončovací kužely v místě napojení 1,5*2,0*2=6,000 [B] 
zadláždění před lícem - plocha 108=108,000 [C] 
(a+b+c)*0,20*1,20=29,160 [D]</t>
  </si>
  <si>
    <t>dle situace a VPŘ 
délka na řezu 0,150+0,150=0,300 [A] 
délka říms 41=41,000 [B] 
(a*b)*1,15=14,145 [C]</t>
  </si>
  <si>
    <t>3*5=15,000 [A]</t>
  </si>
  <si>
    <t>dle VPŘ 
na délku říms 41=41,000 [A]</t>
  </si>
  <si>
    <t>dle situace a VPŘ 
na délku římsy + přechod zábradelního svodidla 2+41+2=45,000 [A]</t>
  </si>
  <si>
    <t>SO 253</t>
  </si>
  <si>
    <t>Opěrná zeď km 25,173 - 25,230</t>
  </si>
  <si>
    <t>pol. 13273 87,8*1,9=166,820 [A] 
pol. 13283 78,9*1,9=149,910 [B] 
pol. 12981 21,9*2,1=45,990 [C] 
Celkem: A+B+C=362,720 [D]</t>
  </si>
  <si>
    <t>průměrný pás 2,0 m 
2,0*57*1,20*0,15=20,520 [A]</t>
  </si>
  <si>
    <t>pro pol. 18220 20,52=20,520 [A]</t>
  </si>
  <si>
    <t>12891</t>
  </si>
  <si>
    <t>DOLAMOVÁNÍ ODKOPÁVEK TŘ. III</t>
  </si>
  <si>
    <t>výkop pro římsy pro svodidla - ve třídě III</t>
  </si>
  <si>
    <t>dle situace a VPŘ 
plocha řezu 3,5=3,500 [A] 
délka říms 57=57,000 [B] 
(a*b)*1,10=219,450 [C]  včetně krajních klínů a nájezdu 
10% v třídě III 0,10*c=21,945 [D]</t>
  </si>
  <si>
    <t>- dolamování označuje těžení výkopu bez použití trhavin.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</t>
  </si>
  <si>
    <t>dle situace a VPŘ 
plocha řezu 3,5=3,500 [A] 
délka říms 57=57,000 [B] 
(a*b)*1,10=219,450 [C]  včetně krajních klínů a nájezdu 
40% v třídě I 0,40*c=87,780 [D]</t>
  </si>
  <si>
    <t>dle situace a VPŘ 
plocha řezu 3,5=3,500 [A] 
délka říms 41=41,000 [B] 
(a*b)*1,10=157,850 [C]  včetně krajních klínů a nájezdu 
50% v třídě II 0,50*c=78,925 [D]</t>
  </si>
  <si>
    <t>pol. 12110 20,52=20,520 [A]</t>
  </si>
  <si>
    <t>dle situace a VPŘ 
klín před lícem zdi  
plocha řezu 0,80=0,800 [A] 
délka říms 41=41,000 [B] 
(a*b)*1,10=36,080 [C]  včetně krajních klínů a nájezdu</t>
  </si>
  <si>
    <t>dle situace a VPŘ 
délka řezu 2,0=2,000 [A] 
délka říms 57=57,000 [B] 
(a*b)*1,10=125,400 [C]  včetně krajních klínů a nájezdu</t>
  </si>
  <si>
    <t>dle situace 
20,52=20,520 [A]</t>
  </si>
  <si>
    <t>dle VPŘ 
plocha v řezu 0,40*0,40-3,1415*0,15*0,15*0,25=0,142 [A] 
délka říms 57=57,000 [B] 
(a*b)*1,20=9,713 [C]  včetně odstupňování</t>
  </si>
  <si>
    <t>dle situace a VPŘ 
délka na řezu 1,60=1,600 [A] 
délka říms 57=57,000 [B] 
(a*b)*1,15=104,880 [C]</t>
  </si>
  <si>
    <t>dle situace a VPŘ 
délka pilot v řezu 3,50 + 1,0=4,500 [A]  včetně rezervy na průběh skalního podloží 
délka říms 57=57,000 [B] 
(a*b)=256,500 [C]</t>
  </si>
  <si>
    <t>dle situace a VPŘ 
délka vrtů v řezu 4,50=4,500 [A] 
délka říms 57=57,000 [B] 
(a*b)*0,30=76,950 [C]   předpoklad 30% délky vrtu v třídě II</t>
  </si>
  <si>
    <t>dle situace a VPŘ 
délka vrtů v řezu 4,50=4,500 [A] 
délka říms 57=57,000 [B] 
(a*b)*0,40=102,600 [C]   předpoklad 40% délky vrtu v třídě IV</t>
  </si>
  <si>
    <t>dle situace a VPŘ 
délka vrtů v řezu 4,50=4,500 [A] 
délka říms 57=57,000 [B] 
(a*b)*0,30=76,950 [C]   předpoklad 30% délky vrtu v třídě VI</t>
  </si>
  <si>
    <t>dle situace a VPŘ 
plocha řezu 1,5=1,500 [A]     
délka říms 57=57,000 [B] 
a*b=85,500 [C]</t>
  </si>
  <si>
    <t>85,5*0,120=10,260 [A]</t>
  </si>
  <si>
    <t>dle situace a VPŘ 
plocha řezu 0,30=0,300 [A] 
délka říms 57=57,000 [B] 
a*b=17,100 [C]</t>
  </si>
  <si>
    <t>17,1*0,180=3,078 [A]</t>
  </si>
  <si>
    <t>dle situace a VPŘ 
plocha řezu 2,1*0,2+0,7*0,3+1,0*0,25=0,880 [A]  včetně podkladu drenáže a těsnící vrstvy 
délka říms 57=57,000 [B] 
(a*b)*1,20=60,192 [C]  včetně vyrovnávek a stupňů</t>
  </si>
  <si>
    <t>dle PD 
přechodové rampy říms na konci včetně skuzů dle VL 2,5*1,5*2=7,500 [A] 
ukončovací kužely v místě napojení 1,5*2,0*2=6,000 [B] 
zadláždění před lícem - plocha 141=141,000 [C] 
(a+b+c)*0,10*1,35=20,858 [D] včetně vyrovnávek a lemování</t>
  </si>
  <si>
    <t>dle situace a VPŘ 
plocha řezu 1,0=1,000 [A] 
délka říms 57=57,000 [B] 
(a*b)*1,10=62,700 [C] včetně krajních klínů a nájezdu</t>
  </si>
  <si>
    <t>dle PD 
plocha řezu 1,5=1,500 [A]   
délka souběhu 24=24,000 [B] 
(a*b)*1,20 =43,200 [C] včetně vyrovnávek a stupňů</t>
  </si>
  <si>
    <t>dle PD 
přechodové rampy říms na konci včetně skuzů dle VL 2,5*1,5*2=7,500 [A] 
ukončovací kužely v místě napojení 1,5*2,0*2=6,000 [B] 
zadláždění před lícem - plocha 141=141,000 [C] 
(a+b+c)*0,20*1,20=37,080 [D]</t>
  </si>
  <si>
    <t>dle situace a VPŘ 
délka na řezu 0,150+0,150=0,300 [A] 
délka říms 57=57,000 [B] 
(a*b)*1,15=19,665 [C]</t>
  </si>
  <si>
    <t>4*5=20,000 [A]</t>
  </si>
  <si>
    <t>dle VPŘ 
na délku říms 57=57,000 [A]</t>
  </si>
  <si>
    <t>dle situace a VPŘ 
na délku římsy + přechod zábradelního svodidla 2+57+2=61,000 [A]</t>
  </si>
  <si>
    <t>dle situace 
4=4,000 [A]</t>
  </si>
  <si>
    <t>SO 901</t>
  </si>
  <si>
    <t>Dopravně inženýrská opatření pro II.etapu</t>
  </si>
  <si>
    <t>027121</t>
  </si>
  <si>
    <t>PROVIZORNÍ PŘÍSTUPOVÉ CESTY - ZŘÍZENÍ</t>
  </si>
  <si>
    <t>provizorní nástupiště zastávky  
pronájem, doprava a osazení silničních panelů 3,0x1,0x0,15m včetně lože, zemních prací, rampy po dobu výstavby včetně zajištění přístupu,</t>
  </si>
  <si>
    <t>12*2=24,000 [A] 
2*a=48,000 [B]</t>
  </si>
  <si>
    <t>027123</t>
  </si>
  <si>
    <t>PROVIZORNÍ PŘÍSTUPOVÉ CESTY - ZRUŠENÍ</t>
  </si>
  <si>
    <t>provizorní nástupiště - demontáž a odvoz panelů, včetně veškeré manipulace, včetně likvidace lože a úpravy plochy do původního stavu</t>
  </si>
  <si>
    <t>A</t>
  </si>
  <si>
    <t>Projednání a odsouhlasení DIO po dobu realizace stavby, zabezpečení a řízení dopravy pro pohyb chodců, cyklistů a vozů nutných služeb (IZS, svoz odpadu, apod.) vč. potřebných přesunů značení vyplývající z požadavků BOZP na staveništi</t>
  </si>
  <si>
    <t>03350</t>
  </si>
  <si>
    <t>SLUŽBY ZAJIŠŤUJÍCÍ REGUL, PŘEVED A OCHRANU VEŘEJ DOPRAVY</t>
  </si>
  <si>
    <t>Vyvolané úpravy režimu hromadné dopravy spojené s přesuny a rušením zastávek.  
Informativní značení v místě rušených a přesouvaných zastávek.</t>
  </si>
  <si>
    <t>zahrnuje objednatelem povolené náklady na služby pro zhotovitele</t>
  </si>
  <si>
    <t>zrušení provizorních sjezdů, zajištění obslužnosti - pouze manipulace s materiálem</t>
  </si>
  <si>
    <t>30*10=300,000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</si>
  <si>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</si>
  <si>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</si>
  <si>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</si>
  <si>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</si>
  <si>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911FC2</t>
  </si>
  <si>
    <t>SVODIDLO BETON, ÚROVEŇ ZADRŽ H2 VÝŠ 1,2M - MONTÁŽ S PŘESUNEM (BEZ DODÁVKY)</t>
  </si>
  <si>
    <t>v místě stavby propustků - bezpečnostní zábrana  
včetně přesunů v rámci stavby</t>
  </si>
  <si>
    <t>2*4*2=16,000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</si>
  <si>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</si>
  <si>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</si>
  <si>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</si>
  <si>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položka zahrnuje:  
- demontáž a odstranění zařízení  
- jeho odvoz na předepsané místo</t>
  </si>
  <si>
    <t>911FC9</t>
  </si>
  <si>
    <t>SVODIDLO BETON, ÚROVEŇ ZADRŽ H2 VÝŠ 1,2M - NÁJEM</t>
  </si>
  <si>
    <t>nájem po dobu stavby</t>
  </si>
  <si>
    <t>položka zahrnuje denní sazbu za pronájem zařízení  
počet měrných jednotek se určí jako součin délky zařízení a počtu dnů použití</t>
  </si>
  <si>
    <t>po dobu stavby včetně přemístění v rámci stavby</t>
  </si>
  <si>
    <t>dle konceptu DIO a stanovení 
96=96,000 [A]</t>
  </si>
  <si>
    <t>96=96,000 [A]</t>
  </si>
  <si>
    <t>914139</t>
  </si>
  <si>
    <t>DOPRAV ZNAČKY ZÁKLAD VEL OCEL FÓLIE TŘ 2 - NÁJEMNÉ</t>
  </si>
  <si>
    <t>po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</si>
  <si>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</si>
  <si>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</si>
  <si>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</si>
  <si>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konceptu DIO a stanovení 
16=16,000 [A]</t>
  </si>
  <si>
    <t>914413</t>
  </si>
  <si>
    <t>DOPRAVNÍ ZNAČKY 100X150CM OCELOVÉ - DEMONTÁŽ</t>
  </si>
  <si>
    <t>16=16,000 [A]</t>
  </si>
  <si>
    <t>914419</t>
  </si>
  <si>
    <t>DOPRAV ZNAČKY 100X150CM OCEL - NÁJEMNÉ</t>
  </si>
  <si>
    <t>916122</t>
  </si>
  <si>
    <t>DOPRAV SVĚTLO VÝSTRAŽ SOUPRAVA 3KS - MONTÁŽ S PŘESUNEM</t>
  </si>
  <si>
    <t>2 soupravy na celou dobu stavby 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</si>
  <si>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</si>
  <si>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</si>
  <si>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</si>
  <si>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</si>
  <si>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</si>
  <si>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</si>
  <si>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</si>
  <si>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</si>
  <si>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</si>
  <si>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</si>
  <si>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</si>
  <si>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</si>
  <si>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</si>
  <si>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</si>
  <si>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</si>
  <si>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</si>
  <si>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pro usměrnění v křižovatkách 20=20,000 [A]</t>
  </si>
  <si>
    <t>916363</t>
  </si>
  <si>
    <t>SMĚROVACÍ DESKY Z4 OBOUSTR S FÓLIÍ TŘ 2 - DEMONTÁŽ</t>
  </si>
  <si>
    <t>20=20,000 [A]</t>
  </si>
  <si>
    <t>916369</t>
  </si>
  <si>
    <t>SMĚROVACÍ DESKY Z4 OBOUSTR S FÓLIÍ TŘ 2 - NÁJEMNÉ</t>
  </si>
  <si>
    <t>916722</t>
  </si>
  <si>
    <t>UPEVŇOVACÍ KONSTR - PODKLADNÍ DESKA OD 28KG - MONTÁŽ S PŘESUNEM</t>
  </si>
  <si>
    <t>dle počtu SDZ,IP, Z2, Z4 
164=164,000 [A]</t>
  </si>
  <si>
    <t>916723</t>
  </si>
  <si>
    <t>UPEVŇOVACÍ KONSTR - PODKLADNÍ DESKA OD 28KG - DEMONTÁŽ</t>
  </si>
  <si>
    <t>164=164,000 [A]</t>
  </si>
  <si>
    <t>916729</t>
  </si>
  <si>
    <t>UPEVŇOVACÍ KONSTR - PODKL DESKA OD 28KG - NÁJEMNÉ</t>
  </si>
  <si>
    <t>916732</t>
  </si>
  <si>
    <t>UPEVŇOVACÍ KONSTR - OCEL STOJAN - MONTÁŽ S PŘESUNEM</t>
  </si>
  <si>
    <t>dle počtu SDZ,IP, Z2 
144=144,000 [A]</t>
  </si>
  <si>
    <t>916733</t>
  </si>
  <si>
    <t>UPEVŇOVACÍ KONSTR - OCEL STOJAN - DEMONTÁŽ</t>
  </si>
  <si>
    <t>144=144,000 [A]</t>
  </si>
  <si>
    <t>916739</t>
  </si>
  <si>
    <t>UPEVŇOVACÍ KONSTR - OCEL STOJAN - NÁJEMNÉ</t>
  </si>
  <si>
    <t>SO 912.1</t>
  </si>
  <si>
    <t>Pomocné dopravní stavby a opatření pro II.etapu</t>
  </si>
  <si>
    <t>Projednání a odsouhlasení DIO pro práce po dobu zesílení objízdných tras</t>
  </si>
  <si>
    <t>pro zesílení a opravy objízdných tras 
1=1,000 [A]</t>
  </si>
  <si>
    <t>B</t>
  </si>
  <si>
    <t>náklady na usměrňování provozu pracovníky stavby během zeílovení objízdných tras - kyvadlový provoz</t>
  </si>
  <si>
    <t>C</t>
  </si>
  <si>
    <t>Položka zahrnuje montáž a demontáž vč. dílčích přesunů kompletního dopravně-inženýrského značení, zařízení, signalizačních zařízení, dočasných zábran a svodidel pro oddělení pracovních míst pro stavbu dle projektové dokumentace a aktuálních požadavků na provedení a kvalitu dle TP148. Položka zahrnuje  jejich dodávku, montáž, demontáž, kontrolu, údržbu, servis, přemísťování, přeznačování, manipulaci s nimi apod. zaměstnanci zhotovitele.   
Náklady na DIO během zesílení objízdných tras.</t>
  </si>
  <si>
    <t>pro fáze 3.1 a 3.2 
1=1,000 [A]</t>
  </si>
  <si>
    <t>D</t>
  </si>
  <si>
    <t>Položka zahrnuje nájemné  kompletního dopravně-inženýrského značení, zařízení, zábran a svodidel, během zesílení objízdných tras</t>
  </si>
  <si>
    <t>11372D</t>
  </si>
  <si>
    <t>FRÉZOVÁNÍ ZPEVNĚNÝCH PLOCH ASFALT DROBNÝCH OPRAV A PLOŠ ROZPADŮ DO 2000M2</t>
  </si>
  <si>
    <t>v místě zesílení na III/32545 - 50 mm stávajícího krytu</t>
  </si>
  <si>
    <t>dle pochůzky  
2500*0,05=125,000 [A]</t>
  </si>
  <si>
    <t>56962</t>
  </si>
  <si>
    <t>ZPEVNĚNÍ KRAJNIC Z RECYKLOVANÉHO MATERIÁLU TL DO 100MM</t>
  </si>
  <si>
    <t>obnova krajnic na III/32545 380*0,50*2=380,000 [A] 
zpevnění krajnic , nároží a výhybny (200*2*0,25+100+200)=400,000 [B] 
Celkem: A+B=780,000 [C]</t>
  </si>
  <si>
    <t>577202</t>
  </si>
  <si>
    <t>VRSTVY PRO OBNOVU, OPRAVY - SPOJ POSTŘIK</t>
  </si>
  <si>
    <t>na III/32545 2500+2500*0,20=3 000,000 [A] 
na MK 2500+2500*0,5=3 750,000 [B] 
Celkem: A+B=6 750,000 [C]</t>
  </si>
  <si>
    <t>5774AE</t>
  </si>
  <si>
    <t>VRSTVY PRO OBNOVU A OPRAVY Z ASF BETONU ACO 11+, 11S</t>
  </si>
  <si>
    <t>ACO 11+   50/70</t>
  </si>
  <si>
    <t>dle pochůzky  
na III/32545   2500=2 500,000 [A] 
na MK Dolní Brusnice 600+100+200+1600=2 500,000 [B] 
a*0,04+b*0,05=225,000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</si>
  <si>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</si>
  <si>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5774EG</t>
  </si>
  <si>
    <t>VRSTVY PRO OBNOVU A OPRAVY Z ASF BETONU ACP 16+, 16S</t>
  </si>
  <si>
    <t>ACP 16+ vyrovnávky, výtluky</t>
  </si>
  <si>
    <t>dle pochůzky  
na III/32545 plošně 2500*0,06=150,000 [A] 
na III/32545 výtluky, opravy a vyrovnávky 2500*0,20*0,05=25,000 [B] 
na MK výtluky, opravy, vyrovnávky 2500*0,50*0,05=62,500 [C] 
Celkem: A+B+C=237,500 [D]</t>
  </si>
  <si>
    <t>obnova na III/32545 - pouze barvou</t>
  </si>
  <si>
    <t>V4 (0,125) 380*2*0,125=95,000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</si>
</sst>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sharedStrings" Target="sharedStrings.xml" /><Relationship Id="rId2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38.2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54</v>
      </c>
    </row>
    <row r="21" spans="1:16" ht="12.75">
      <c r="A21" s="19" t="s">
        <v>35</v>
      </c>
      <c s="23" t="s">
        <v>23</v>
      </c>
      <c s="23" t="s">
        <v>50</v>
      </c>
      <c s="19" t="s">
        <v>55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56</v>
      </c>
    </row>
    <row r="23" spans="1:5" ht="25.5">
      <c r="A23" s="30" t="s">
        <v>42</v>
      </c>
      <c r="E23" s="31" t="s">
        <v>57</v>
      </c>
    </row>
    <row r="24" spans="1:5" ht="12.75">
      <c r="A24" t="s">
        <v>44</v>
      </c>
      <c r="E24" s="29" t="s">
        <v>54</v>
      </c>
    </row>
    <row r="25" spans="1:16" ht="12.75">
      <c r="A25" s="19" t="s">
        <v>35</v>
      </c>
      <c s="23" t="s">
        <v>25</v>
      </c>
      <c s="23" t="s">
        <v>50</v>
      </c>
      <c s="19" t="s">
        <v>58</v>
      </c>
      <c s="24" t="s">
        <v>52</v>
      </c>
      <c s="25" t="s">
        <v>59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60</v>
      </c>
    </row>
    <row r="27" spans="1:5" ht="12.75">
      <c r="A27" s="30" t="s">
        <v>42</v>
      </c>
      <c r="E27" s="31" t="s">
        <v>37</v>
      </c>
    </row>
    <row r="28" spans="1:5" ht="12.75">
      <c r="A28" t="s">
        <v>44</v>
      </c>
      <c r="E28" s="29" t="s">
        <v>54</v>
      </c>
    </row>
    <row r="29" spans="1:16" ht="12.75">
      <c r="A29" s="19" t="s">
        <v>35</v>
      </c>
      <c s="23" t="s">
        <v>27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63.75">
      <c r="A30" s="28" t="s">
        <v>40</v>
      </c>
      <c r="E30" s="29" t="s">
        <v>63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54</v>
      </c>
    </row>
    <row r="33" spans="1:16" ht="12.75">
      <c r="A33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89.25">
      <c r="A34" s="28" t="s">
        <v>40</v>
      </c>
      <c r="E34" s="29" t="s">
        <v>67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54</v>
      </c>
    </row>
    <row r="37" spans="1:16" ht="12.75">
      <c r="A37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71</v>
      </c>
    </row>
    <row r="39" spans="1:5" ht="63.75">
      <c r="A39" s="30" t="s">
        <v>42</v>
      </c>
      <c r="E39" s="31" t="s">
        <v>72</v>
      </c>
    </row>
    <row r="40" spans="1:5" ht="63.75">
      <c r="A40" t="s">
        <v>44</v>
      </c>
      <c r="E40" s="29" t="s">
        <v>73</v>
      </c>
    </row>
    <row r="41" spans="1:16" ht="12.75">
      <c r="A41" s="19" t="s">
        <v>35</v>
      </c>
      <c s="23" t="s">
        <v>30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78.5">
      <c r="A42" s="28" t="s">
        <v>40</v>
      </c>
      <c r="E42" s="29" t="s">
        <v>76</v>
      </c>
    </row>
    <row r="43" spans="1:5" ht="12.75">
      <c r="A43" s="30" t="s">
        <v>42</v>
      </c>
      <c r="E43" s="31" t="s">
        <v>37</v>
      </c>
    </row>
    <row r="44" spans="1:5" ht="12.75">
      <c r="A44" t="s">
        <v>44</v>
      </c>
      <c r="E44" s="29" t="s">
        <v>54</v>
      </c>
    </row>
    <row r="45" spans="1:16" ht="12.75">
      <c r="A45" s="19" t="s">
        <v>35</v>
      </c>
      <c s="23" t="s">
        <v>32</v>
      </c>
      <c s="23" t="s">
        <v>77</v>
      </c>
      <c s="19" t="s">
        <v>37</v>
      </c>
      <c s="24" t="s">
        <v>78</v>
      </c>
      <c s="25" t="s">
        <v>79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80</v>
      </c>
    </row>
    <row r="47" spans="1:5" ht="12.75">
      <c r="A47" s="30" t="s">
        <v>42</v>
      </c>
      <c r="E47" s="31" t="s">
        <v>81</v>
      </c>
    </row>
    <row r="48" spans="1:5" ht="89.25">
      <c r="A48" t="s">
        <v>44</v>
      </c>
      <c r="E48" s="29" t="s">
        <v>82</v>
      </c>
    </row>
    <row r="49" spans="1:16" ht="12.75">
      <c r="A49" s="19" t="s">
        <v>35</v>
      </c>
      <c s="23" t="s">
        <v>83</v>
      </c>
      <c s="23" t="s">
        <v>84</v>
      </c>
      <c s="19" t="s">
        <v>85</v>
      </c>
      <c s="24" t="s">
        <v>86</v>
      </c>
      <c s="25" t="s">
        <v>79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87</v>
      </c>
    </row>
    <row r="51" spans="1:5" ht="12.75">
      <c r="A51" s="30" t="s">
        <v>42</v>
      </c>
      <c r="E51" s="31" t="s">
        <v>37</v>
      </c>
    </row>
    <row r="52" spans="1:5" ht="89.25">
      <c r="A52" t="s">
        <v>44</v>
      </c>
      <c r="E52" s="29" t="s">
        <v>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855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855</v>
      </c>
      <c s="5"/>
      <c s="14" t="s">
        <v>856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145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857</v>
      </c>
      <c s="19" t="s">
        <v>51</v>
      </c>
      <c s="24" t="s">
        <v>858</v>
      </c>
      <c s="25" t="s">
        <v>79</v>
      </c>
      <c s="26">
        <v>22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859</v>
      </c>
    </row>
    <row r="11" spans="1:5" ht="38.25">
      <c r="A11" s="30" t="s">
        <v>42</v>
      </c>
      <c r="E11" s="31" t="s">
        <v>860</v>
      </c>
    </row>
    <row r="12" spans="1:5" ht="51">
      <c r="A12" t="s">
        <v>44</v>
      </c>
      <c r="E12" s="29" t="s">
        <v>861</v>
      </c>
    </row>
    <row r="13" spans="1:16" ht="12.75">
      <c r="A13" s="19" t="s">
        <v>35</v>
      </c>
      <c s="23" t="s">
        <v>13</v>
      </c>
      <c s="23" t="s">
        <v>857</v>
      </c>
      <c s="19" t="s">
        <v>55</v>
      </c>
      <c s="24" t="s">
        <v>858</v>
      </c>
      <c s="25" t="s">
        <v>79</v>
      </c>
      <c s="26">
        <v>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862</v>
      </c>
    </row>
    <row r="15" spans="1:5" ht="12.75">
      <c r="A15" s="30" t="s">
        <v>42</v>
      </c>
      <c r="E15" s="31" t="s">
        <v>863</v>
      </c>
    </row>
    <row r="16" spans="1:5" ht="51">
      <c r="A16" t="s">
        <v>44</v>
      </c>
      <c r="E16" s="29" t="s">
        <v>861</v>
      </c>
    </row>
    <row r="17" spans="1:16" ht="25.5">
      <c r="A17" s="19" t="s">
        <v>35</v>
      </c>
      <c s="23" t="s">
        <v>12</v>
      </c>
      <c s="23" t="s">
        <v>864</v>
      </c>
      <c s="19" t="s">
        <v>37</v>
      </c>
      <c s="24" t="s">
        <v>865</v>
      </c>
      <c s="25" t="s">
        <v>79</v>
      </c>
      <c s="26">
        <v>22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866</v>
      </c>
    </row>
    <row r="19" spans="1:5" ht="25.5">
      <c r="A19" s="30" t="s">
        <v>42</v>
      </c>
      <c r="E19" s="31" t="s">
        <v>867</v>
      </c>
    </row>
    <row r="20" spans="1:5" ht="25.5">
      <c r="A20" t="s">
        <v>44</v>
      </c>
      <c r="E20" s="29" t="s">
        <v>868</v>
      </c>
    </row>
    <row r="21" spans="1:16" ht="25.5">
      <c r="A21" s="19" t="s">
        <v>35</v>
      </c>
      <c s="23" t="s">
        <v>23</v>
      </c>
      <c s="23" t="s">
        <v>869</v>
      </c>
      <c s="19" t="s">
        <v>37</v>
      </c>
      <c s="24" t="s">
        <v>870</v>
      </c>
      <c s="25" t="s">
        <v>79</v>
      </c>
      <c s="26">
        <v>10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159</v>
      </c>
    </row>
    <row r="23" spans="1:5" ht="12.75">
      <c r="A23" s="30" t="s">
        <v>42</v>
      </c>
      <c r="E23" s="31" t="s">
        <v>664</v>
      </c>
    </row>
    <row r="24" spans="1:5" ht="63.75">
      <c r="A24" t="s">
        <v>44</v>
      </c>
      <c r="E24" s="29" t="s">
        <v>871</v>
      </c>
    </row>
    <row r="25" spans="1:16" ht="25.5">
      <c r="A25" s="19" t="s">
        <v>35</v>
      </c>
      <c s="23" t="s">
        <v>25</v>
      </c>
      <c s="23" t="s">
        <v>872</v>
      </c>
      <c s="19" t="s">
        <v>37</v>
      </c>
      <c s="24" t="s">
        <v>873</v>
      </c>
      <c s="25" t="s">
        <v>79</v>
      </c>
      <c s="26">
        <v>18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863</v>
      </c>
    </row>
    <row r="28" spans="1:5" ht="25.5">
      <c r="A28" t="s">
        <v>44</v>
      </c>
      <c r="E28" s="29" t="s">
        <v>874</v>
      </c>
    </row>
    <row r="29" spans="1:16" ht="25.5">
      <c r="A29" s="19" t="s">
        <v>35</v>
      </c>
      <c s="23" t="s">
        <v>27</v>
      </c>
      <c s="23" t="s">
        <v>875</v>
      </c>
      <c s="19" t="s">
        <v>37</v>
      </c>
      <c s="24" t="s">
        <v>876</v>
      </c>
      <c s="25" t="s">
        <v>107</v>
      </c>
      <c s="26">
        <v>434.667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877</v>
      </c>
    </row>
    <row r="31" spans="1:5" ht="140.25">
      <c r="A31" s="30" t="s">
        <v>42</v>
      </c>
      <c r="E31" s="31" t="s">
        <v>878</v>
      </c>
    </row>
    <row r="32" spans="1:5" ht="38.25">
      <c r="A32" t="s">
        <v>44</v>
      </c>
      <c r="E32" s="29" t="s">
        <v>879</v>
      </c>
    </row>
    <row r="33" spans="1:16" ht="25.5">
      <c r="A33" s="19" t="s">
        <v>35</v>
      </c>
      <c s="23" t="s">
        <v>64</v>
      </c>
      <c s="23" t="s">
        <v>880</v>
      </c>
      <c s="19" t="s">
        <v>37</v>
      </c>
      <c s="24" t="s">
        <v>881</v>
      </c>
      <c s="25" t="s">
        <v>107</v>
      </c>
      <c s="26">
        <v>434.667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140.25">
      <c r="A35" s="30" t="s">
        <v>42</v>
      </c>
      <c r="E35" s="31" t="s">
        <v>878</v>
      </c>
    </row>
    <row r="36" spans="1:5" ht="38.25">
      <c r="A36" t="s">
        <v>44</v>
      </c>
      <c r="E36" s="29" t="s">
        <v>879</v>
      </c>
    </row>
    <row r="37" spans="1:16" ht="12.75">
      <c r="A37" s="19" t="s">
        <v>35</v>
      </c>
      <c s="23" t="s">
        <v>68</v>
      </c>
      <c s="23" t="s">
        <v>882</v>
      </c>
      <c s="19" t="s">
        <v>37</v>
      </c>
      <c s="24" t="s">
        <v>883</v>
      </c>
      <c s="25" t="s">
        <v>79</v>
      </c>
      <c s="26">
        <v>24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38.25">
      <c r="A39" s="30" t="s">
        <v>42</v>
      </c>
      <c r="E39" s="31" t="s">
        <v>884</v>
      </c>
    </row>
    <row r="40" spans="1:5" ht="38.25">
      <c r="A40" t="s">
        <v>44</v>
      </c>
      <c r="E40" s="29" t="s">
        <v>885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0+O8+O21+O30+O39+O64+O69+O74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886</v>
      </c>
      <c s="32">
        <f>0+I8+I21+I30+I39+I64+I69+I74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886</v>
      </c>
      <c s="5"/>
      <c s="14" t="s">
        <v>887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551.3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38.25">
      <c r="A11" s="30" t="s">
        <v>42</v>
      </c>
      <c r="E11" s="31" t="s">
        <v>888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63.5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38.25">
      <c r="A15" s="30" t="s">
        <v>42</v>
      </c>
      <c r="E15" s="31" t="s">
        <v>889</v>
      </c>
    </row>
    <row r="16" spans="1:5" ht="140.25">
      <c r="A16" t="s">
        <v>44</v>
      </c>
      <c r="E16" s="29" t="s">
        <v>177</v>
      </c>
    </row>
    <row r="17" spans="1:16" ht="12.75">
      <c r="A17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890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104</v>
      </c>
      <c s="5"/>
      <c s="5"/>
      <c s="5"/>
      <c s="36">
        <f>0+Q21</f>
      </c>
      <c r="O21">
        <f>0+R21</f>
      </c>
      <c r="Q21">
        <f>0+I22+I26</f>
      </c>
      <c>
        <f>0+O22+O26</f>
      </c>
    </row>
    <row r="22" spans="1:16" ht="12.75">
      <c r="A22" s="19" t="s">
        <v>35</v>
      </c>
      <c s="23" t="s">
        <v>23</v>
      </c>
      <c s="23" t="s">
        <v>210</v>
      </c>
      <c s="19" t="s">
        <v>37</v>
      </c>
      <c s="24" t="s">
        <v>211</v>
      </c>
      <c s="25" t="s">
        <v>126</v>
      </c>
      <c s="26">
        <v>96.8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891</v>
      </c>
    </row>
    <row r="24" spans="1:5" ht="25.5">
      <c r="A24" s="30" t="s">
        <v>42</v>
      </c>
      <c r="E24" s="31" t="s">
        <v>892</v>
      </c>
    </row>
    <row r="25" spans="1:5" ht="369.75">
      <c r="A25" t="s">
        <v>44</v>
      </c>
      <c r="E25" s="29" t="s">
        <v>893</v>
      </c>
    </row>
    <row r="26" spans="1:16" ht="12.75">
      <c r="A26" s="19" t="s">
        <v>35</v>
      </c>
      <c s="23" t="s">
        <v>25</v>
      </c>
      <c s="23" t="s">
        <v>275</v>
      </c>
      <c s="19" t="s">
        <v>37</v>
      </c>
      <c s="24" t="s">
        <v>276</v>
      </c>
      <c s="25" t="s">
        <v>107</v>
      </c>
      <c s="26">
        <v>49.4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894</v>
      </c>
    </row>
    <row r="28" spans="1:5" ht="25.5">
      <c r="A28" s="30" t="s">
        <v>42</v>
      </c>
      <c r="E28" s="31" t="s">
        <v>895</v>
      </c>
    </row>
    <row r="29" spans="1:5" ht="25.5">
      <c r="A29" t="s">
        <v>44</v>
      </c>
      <c r="E29" s="29" t="s">
        <v>694</v>
      </c>
    </row>
    <row r="30" spans="1:18" ht="12.75" customHeight="1">
      <c r="A30" s="5" t="s">
        <v>33</v>
      </c>
      <c s="5"/>
      <c s="35" t="s">
        <v>13</v>
      </c>
      <c s="5"/>
      <c s="21" t="s">
        <v>285</v>
      </c>
      <c s="5"/>
      <c s="5"/>
      <c s="5"/>
      <c s="36">
        <f>0+Q30</f>
      </c>
      <c r="O30">
        <f>0+R30</f>
      </c>
      <c r="Q30">
        <f>0+I31+I35</f>
      </c>
      <c>
        <f>0+O31+O35</f>
      </c>
    </row>
    <row r="31" spans="1:16" ht="12.75">
      <c r="A31" s="19" t="s">
        <v>35</v>
      </c>
      <c s="23" t="s">
        <v>27</v>
      </c>
      <c s="23" t="s">
        <v>299</v>
      </c>
      <c s="19" t="s">
        <v>37</v>
      </c>
      <c s="24" t="s">
        <v>300</v>
      </c>
      <c s="25" t="s">
        <v>107</v>
      </c>
      <c s="26">
        <v>49.4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896</v>
      </c>
    </row>
    <row r="33" spans="1:5" ht="25.5">
      <c r="A33" s="30" t="s">
        <v>42</v>
      </c>
      <c r="E33" s="31" t="s">
        <v>895</v>
      </c>
    </row>
    <row r="34" spans="1:5" ht="51">
      <c r="A34" t="s">
        <v>44</v>
      </c>
      <c r="E34" s="29" t="s">
        <v>302</v>
      </c>
    </row>
    <row r="35" spans="1:16" ht="12.75">
      <c r="A35" s="19" t="s">
        <v>35</v>
      </c>
      <c s="23" t="s">
        <v>64</v>
      </c>
      <c s="23" t="s">
        <v>897</v>
      </c>
      <c s="19" t="s">
        <v>37</v>
      </c>
      <c s="24" t="s">
        <v>898</v>
      </c>
      <c s="25" t="s">
        <v>126</v>
      </c>
      <c s="26">
        <v>3.36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899</v>
      </c>
    </row>
    <row r="37" spans="1:5" ht="12.75">
      <c r="A37" s="30" t="s">
        <v>42</v>
      </c>
      <c r="E37" s="31" t="s">
        <v>900</v>
      </c>
    </row>
    <row r="38" spans="1:5" ht="369.75">
      <c r="A38" t="s">
        <v>44</v>
      </c>
      <c r="E38" s="29" t="s">
        <v>901</v>
      </c>
    </row>
    <row r="39" spans="1:18" ht="12.75" customHeight="1">
      <c r="A39" s="5" t="s">
        <v>33</v>
      </c>
      <c s="5"/>
      <c s="35" t="s">
        <v>23</v>
      </c>
      <c s="5"/>
      <c s="21" t="s">
        <v>309</v>
      </c>
      <c s="5"/>
      <c s="5"/>
      <c s="5"/>
      <c s="36">
        <f>0+Q39</f>
      </c>
      <c r="O39">
        <f>0+R39</f>
      </c>
      <c r="Q39">
        <f>0+I40+I44+I48+I52+I56+I60</f>
      </c>
      <c>
        <f>0+O40+O44+O48+O52+O56+O60</f>
      </c>
    </row>
    <row r="40" spans="1:16" ht="12.75">
      <c r="A40" s="19" t="s">
        <v>35</v>
      </c>
      <c s="23" t="s">
        <v>68</v>
      </c>
      <c s="23" t="s">
        <v>619</v>
      </c>
      <c s="19" t="s">
        <v>37</v>
      </c>
      <c s="24" t="s">
        <v>620</v>
      </c>
      <c s="25" t="s">
        <v>126</v>
      </c>
      <c s="26">
        <v>2.85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621</v>
      </c>
    </row>
    <row r="42" spans="1:5" ht="12.75">
      <c r="A42" s="30" t="s">
        <v>42</v>
      </c>
      <c r="E42" s="31" t="s">
        <v>902</v>
      </c>
    </row>
    <row r="43" spans="1:5" ht="369.75">
      <c r="A43" t="s">
        <v>44</v>
      </c>
      <c r="E43" s="29" t="s">
        <v>315</v>
      </c>
    </row>
    <row r="44" spans="1:16" ht="12.75">
      <c r="A44" s="19" t="s">
        <v>35</v>
      </c>
      <c s="23" t="s">
        <v>30</v>
      </c>
      <c s="23" t="s">
        <v>317</v>
      </c>
      <c s="19" t="s">
        <v>37</v>
      </c>
      <c s="24" t="s">
        <v>318</v>
      </c>
      <c s="25" t="s">
        <v>126</v>
      </c>
      <c s="26">
        <v>6.4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903</v>
      </c>
    </row>
    <row r="46" spans="1:5" ht="25.5">
      <c r="A46" s="30" t="s">
        <v>42</v>
      </c>
      <c r="E46" s="31" t="s">
        <v>904</v>
      </c>
    </row>
    <row r="47" spans="1:5" ht="38.25">
      <c r="A47" t="s">
        <v>44</v>
      </c>
      <c r="E47" s="29" t="s">
        <v>308</v>
      </c>
    </row>
    <row r="48" spans="1:16" ht="25.5">
      <c r="A48" s="19" t="s">
        <v>35</v>
      </c>
      <c s="23" t="s">
        <v>32</v>
      </c>
      <c s="23" t="s">
        <v>627</v>
      </c>
      <c s="19" t="s">
        <v>37</v>
      </c>
      <c s="24" t="s">
        <v>628</v>
      </c>
      <c s="25" t="s">
        <v>126</v>
      </c>
      <c s="26">
        <v>263.337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905</v>
      </c>
    </row>
    <row r="50" spans="1:5" ht="25.5">
      <c r="A50" s="30" t="s">
        <v>42</v>
      </c>
      <c r="E50" s="31" t="s">
        <v>906</v>
      </c>
    </row>
    <row r="51" spans="1:5" ht="38.25">
      <c r="A51" t="s">
        <v>44</v>
      </c>
      <c r="E51" s="29" t="s">
        <v>308</v>
      </c>
    </row>
    <row r="52" spans="1:16" ht="12.75">
      <c r="A52" s="19" t="s">
        <v>35</v>
      </c>
      <c s="23" t="s">
        <v>83</v>
      </c>
      <c s="23" t="s">
        <v>631</v>
      </c>
      <c s="19" t="s">
        <v>37</v>
      </c>
      <c s="24" t="s">
        <v>632</v>
      </c>
      <c s="25" t="s">
        <v>126</v>
      </c>
      <c s="26">
        <v>1.125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907</v>
      </c>
    </row>
    <row r="54" spans="1:5" ht="25.5">
      <c r="A54" s="30" t="s">
        <v>42</v>
      </c>
      <c r="E54" s="31" t="s">
        <v>908</v>
      </c>
    </row>
    <row r="55" spans="1:5" ht="51">
      <c r="A55" t="s">
        <v>44</v>
      </c>
      <c r="E55" s="29" t="s">
        <v>635</v>
      </c>
    </row>
    <row r="56" spans="1:16" ht="12.75">
      <c r="A56" s="19" t="s">
        <v>35</v>
      </c>
      <c s="23" t="s">
        <v>146</v>
      </c>
      <c s="23" t="s">
        <v>636</v>
      </c>
      <c s="19" t="s">
        <v>37</v>
      </c>
      <c s="24" t="s">
        <v>637</v>
      </c>
      <c s="25" t="s">
        <v>126</v>
      </c>
      <c s="26">
        <v>5.7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909</v>
      </c>
    </row>
    <row r="58" spans="1:5" ht="12.75">
      <c r="A58" s="30" t="s">
        <v>42</v>
      </c>
      <c r="E58" s="31" t="s">
        <v>910</v>
      </c>
    </row>
    <row r="59" spans="1:5" ht="102">
      <c r="A59" t="s">
        <v>44</v>
      </c>
      <c r="E59" s="29" t="s">
        <v>640</v>
      </c>
    </row>
    <row r="60" spans="1:16" ht="12.75">
      <c r="A60" s="19" t="s">
        <v>35</v>
      </c>
      <c s="23" t="s">
        <v>151</v>
      </c>
      <c s="23" t="s">
        <v>911</v>
      </c>
      <c s="19" t="s">
        <v>37</v>
      </c>
      <c s="24" t="s">
        <v>912</v>
      </c>
      <c s="25" t="s">
        <v>126</v>
      </c>
      <c s="26">
        <v>1.08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913</v>
      </c>
    </row>
    <row r="62" spans="1:5" ht="25.5">
      <c r="A62" s="30" t="s">
        <v>42</v>
      </c>
      <c r="E62" s="31" t="s">
        <v>914</v>
      </c>
    </row>
    <row r="63" spans="1:5" ht="357">
      <c r="A63" t="s">
        <v>44</v>
      </c>
      <c r="E63" s="29" t="s">
        <v>721</v>
      </c>
    </row>
    <row r="64" spans="1:18" ht="12.75" customHeight="1">
      <c r="A64" s="5" t="s">
        <v>33</v>
      </c>
      <c s="5"/>
      <c s="35" t="s">
        <v>64</v>
      </c>
      <c s="5"/>
      <c s="21" t="s">
        <v>646</v>
      </c>
      <c s="5"/>
      <c s="5"/>
      <c s="5"/>
      <c s="36">
        <f>0+Q64</f>
      </c>
      <c r="O64">
        <f>0+R64</f>
      </c>
      <c r="Q64">
        <f>0+I65</f>
      </c>
      <c>
        <f>0+O65</f>
      </c>
    </row>
    <row r="65" spans="1:16" ht="25.5">
      <c r="A65" s="19" t="s">
        <v>35</v>
      </c>
      <c s="23" t="s">
        <v>156</v>
      </c>
      <c s="23" t="s">
        <v>915</v>
      </c>
      <c s="19" t="s">
        <v>37</v>
      </c>
      <c s="24" t="s">
        <v>916</v>
      </c>
      <c s="25" t="s">
        <v>107</v>
      </c>
      <c s="26">
        <v>84.15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917</v>
      </c>
    </row>
    <row r="67" spans="1:5" ht="25.5">
      <c r="A67" s="30" t="s">
        <v>42</v>
      </c>
      <c r="E67" s="31" t="s">
        <v>918</v>
      </c>
    </row>
    <row r="68" spans="1:5" ht="191.25">
      <c r="A68" t="s">
        <v>44</v>
      </c>
      <c r="E68" s="29" t="s">
        <v>651</v>
      </c>
    </row>
    <row r="69" spans="1:18" ht="12.75" customHeight="1">
      <c r="A69" s="5" t="s">
        <v>33</v>
      </c>
      <c s="5"/>
      <c s="35" t="s">
        <v>68</v>
      </c>
      <c s="5"/>
      <c s="21" t="s">
        <v>361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9" t="s">
        <v>35</v>
      </c>
      <c s="23" t="s">
        <v>161</v>
      </c>
      <c s="23" t="s">
        <v>400</v>
      </c>
      <c s="19" t="s">
        <v>37</v>
      </c>
      <c s="24" t="s">
        <v>401</v>
      </c>
      <c s="25" t="s">
        <v>79</v>
      </c>
      <c s="26">
        <v>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919</v>
      </c>
    </row>
    <row r="72" spans="1:5" ht="12.75">
      <c r="A72" s="30" t="s">
        <v>42</v>
      </c>
      <c r="E72" s="31" t="s">
        <v>920</v>
      </c>
    </row>
    <row r="73" spans="1:5" ht="12.75">
      <c r="A73" t="s">
        <v>44</v>
      </c>
      <c r="E73" s="29" t="s">
        <v>404</v>
      </c>
    </row>
    <row r="74" spans="1:18" ht="12.75" customHeight="1">
      <c r="A74" s="5" t="s">
        <v>33</v>
      </c>
      <c s="5"/>
      <c s="35" t="s">
        <v>30</v>
      </c>
      <c s="5"/>
      <c s="21" t="s">
        <v>145</v>
      </c>
      <c s="5"/>
      <c s="5"/>
      <c s="5"/>
      <c s="36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19" t="s">
        <v>35</v>
      </c>
      <c s="23" t="s">
        <v>166</v>
      </c>
      <c s="23" t="s">
        <v>921</v>
      </c>
      <c s="19" t="s">
        <v>37</v>
      </c>
      <c s="24" t="s">
        <v>922</v>
      </c>
      <c s="25" t="s">
        <v>197</v>
      </c>
      <c s="26">
        <v>3.2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923</v>
      </c>
    </row>
    <row r="77" spans="1:5" ht="12.75">
      <c r="A77" s="30" t="s">
        <v>42</v>
      </c>
      <c r="E77" s="31" t="s">
        <v>924</v>
      </c>
    </row>
    <row r="78" spans="1:5" ht="63.75">
      <c r="A78" t="s">
        <v>44</v>
      </c>
      <c r="E78" s="29" t="s">
        <v>925</v>
      </c>
    </row>
    <row r="79" spans="1:16" ht="12.75">
      <c r="A79" s="19" t="s">
        <v>35</v>
      </c>
      <c s="23" t="s">
        <v>241</v>
      </c>
      <c s="23" t="s">
        <v>926</v>
      </c>
      <c s="19" t="s">
        <v>37</v>
      </c>
      <c s="24" t="s">
        <v>927</v>
      </c>
      <c s="25" t="s">
        <v>197</v>
      </c>
      <c s="26">
        <v>18.7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25.5">
      <c r="A81" s="30" t="s">
        <v>42</v>
      </c>
      <c r="E81" s="31" t="s">
        <v>928</v>
      </c>
    </row>
    <row r="82" spans="1:5" ht="63.75">
      <c r="A82" t="s">
        <v>44</v>
      </c>
      <c r="E82" s="29" t="s">
        <v>665</v>
      </c>
    </row>
    <row r="83" spans="1:16" ht="12.75">
      <c r="A83" s="19" t="s">
        <v>35</v>
      </c>
      <c s="23" t="s">
        <v>247</v>
      </c>
      <c s="23" t="s">
        <v>929</v>
      </c>
      <c s="19" t="s">
        <v>37</v>
      </c>
      <c s="24" t="s">
        <v>930</v>
      </c>
      <c s="25" t="s">
        <v>126</v>
      </c>
      <c s="26">
        <v>141.3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51">
      <c r="A85" s="30" t="s">
        <v>42</v>
      </c>
      <c r="E85" s="31" t="s">
        <v>931</v>
      </c>
    </row>
    <row r="86" spans="1:5" ht="102">
      <c r="A86" t="s">
        <v>44</v>
      </c>
      <c r="E86" s="29" t="s">
        <v>446</v>
      </c>
    </row>
    <row r="87" spans="1:16" ht="12.75">
      <c r="A87" s="19" t="s">
        <v>35</v>
      </c>
      <c s="23" t="s">
        <v>253</v>
      </c>
      <c s="23" t="s">
        <v>443</v>
      </c>
      <c s="19" t="s">
        <v>37</v>
      </c>
      <c s="24" t="s">
        <v>444</v>
      </c>
      <c s="25" t="s">
        <v>126</v>
      </c>
      <c s="26">
        <v>10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25.5">
      <c r="A89" s="30" t="s">
        <v>42</v>
      </c>
      <c r="E89" s="31" t="s">
        <v>932</v>
      </c>
    </row>
    <row r="90" spans="1:5" ht="102">
      <c r="A90" t="s">
        <v>44</v>
      </c>
      <c r="E90" s="29" t="s">
        <v>446</v>
      </c>
    </row>
    <row r="91" spans="1:16" ht="12.75">
      <c r="A91" s="19" t="s">
        <v>35</v>
      </c>
      <c s="23" t="s">
        <v>256</v>
      </c>
      <c s="23" t="s">
        <v>668</v>
      </c>
      <c s="19" t="s">
        <v>37</v>
      </c>
      <c s="24" t="s">
        <v>669</v>
      </c>
      <c s="25" t="s">
        <v>126</v>
      </c>
      <c s="26">
        <v>16.2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933</v>
      </c>
    </row>
    <row r="93" spans="1:5" ht="51">
      <c r="A93" s="30" t="s">
        <v>42</v>
      </c>
      <c r="E93" s="31" t="s">
        <v>934</v>
      </c>
    </row>
    <row r="94" spans="1:5" ht="102">
      <c r="A94" t="s">
        <v>44</v>
      </c>
      <c r="E94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0+O8+O21+O30+O39+O64+O69+O74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935</v>
      </c>
      <c s="32">
        <f>0+I8+I21+I30+I39+I64+I69+I74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935</v>
      </c>
      <c s="5"/>
      <c s="14" t="s">
        <v>936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652.6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38.25">
      <c r="A11" s="30" t="s">
        <v>42</v>
      </c>
      <c r="E11" s="31" t="s">
        <v>937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77.55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51">
      <c r="A15" s="30" t="s">
        <v>42</v>
      </c>
      <c r="E15" s="31" t="s">
        <v>938</v>
      </c>
    </row>
    <row r="16" spans="1:5" ht="140.25">
      <c r="A16" t="s">
        <v>44</v>
      </c>
      <c r="E16" s="29" t="s">
        <v>177</v>
      </c>
    </row>
    <row r="17" spans="1:16" ht="12.75">
      <c r="A17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890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104</v>
      </c>
      <c s="5"/>
      <c s="5"/>
      <c s="5"/>
      <c s="36">
        <f>0+Q21</f>
      </c>
      <c r="O21">
        <f>0+R21</f>
      </c>
      <c r="Q21">
        <f>0+I22+I26</f>
      </c>
      <c>
        <f>0+O22+O26</f>
      </c>
    </row>
    <row r="22" spans="1:16" ht="12.75">
      <c r="A22" s="19" t="s">
        <v>35</v>
      </c>
      <c s="23" t="s">
        <v>23</v>
      </c>
      <c s="23" t="s">
        <v>210</v>
      </c>
      <c s="19" t="s">
        <v>37</v>
      </c>
      <c s="24" t="s">
        <v>211</v>
      </c>
      <c s="25" t="s">
        <v>126</v>
      </c>
      <c s="26">
        <v>221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891</v>
      </c>
    </row>
    <row r="24" spans="1:5" ht="25.5">
      <c r="A24" s="30" t="s">
        <v>42</v>
      </c>
      <c r="E24" s="31" t="s">
        <v>939</v>
      </c>
    </row>
    <row r="25" spans="1:5" ht="369.75">
      <c r="A25" t="s">
        <v>44</v>
      </c>
      <c r="E25" s="29" t="s">
        <v>893</v>
      </c>
    </row>
    <row r="26" spans="1:16" ht="12.75">
      <c r="A26" s="19" t="s">
        <v>35</v>
      </c>
      <c s="23" t="s">
        <v>25</v>
      </c>
      <c s="23" t="s">
        <v>275</v>
      </c>
      <c s="19" t="s">
        <v>37</v>
      </c>
      <c s="24" t="s">
        <v>276</v>
      </c>
      <c s="25" t="s">
        <v>107</v>
      </c>
      <c s="26">
        <v>67.6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894</v>
      </c>
    </row>
    <row r="28" spans="1:5" ht="25.5">
      <c r="A28" s="30" t="s">
        <v>42</v>
      </c>
      <c r="E28" s="31" t="s">
        <v>940</v>
      </c>
    </row>
    <row r="29" spans="1:5" ht="25.5">
      <c r="A29" t="s">
        <v>44</v>
      </c>
      <c r="E29" s="29" t="s">
        <v>694</v>
      </c>
    </row>
    <row r="30" spans="1:18" ht="12.75" customHeight="1">
      <c r="A30" s="5" t="s">
        <v>33</v>
      </c>
      <c s="5"/>
      <c s="35" t="s">
        <v>13</v>
      </c>
      <c s="5"/>
      <c s="21" t="s">
        <v>285</v>
      </c>
      <c s="5"/>
      <c s="5"/>
      <c s="5"/>
      <c s="36">
        <f>0+Q30</f>
      </c>
      <c r="O30">
        <f>0+R30</f>
      </c>
      <c r="Q30">
        <f>0+I31+I35</f>
      </c>
      <c>
        <f>0+O31+O35</f>
      </c>
    </row>
    <row r="31" spans="1:16" ht="12.75">
      <c r="A31" s="19" t="s">
        <v>35</v>
      </c>
      <c s="23" t="s">
        <v>27</v>
      </c>
      <c s="23" t="s">
        <v>299</v>
      </c>
      <c s="19" t="s">
        <v>37</v>
      </c>
      <c s="24" t="s">
        <v>300</v>
      </c>
      <c s="25" t="s">
        <v>107</v>
      </c>
      <c s="26">
        <v>67.6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896</v>
      </c>
    </row>
    <row r="33" spans="1:5" ht="25.5">
      <c r="A33" s="30" t="s">
        <v>42</v>
      </c>
      <c r="E33" s="31" t="s">
        <v>940</v>
      </c>
    </row>
    <row r="34" spans="1:5" ht="51">
      <c r="A34" t="s">
        <v>44</v>
      </c>
      <c r="E34" s="29" t="s">
        <v>302</v>
      </c>
    </row>
    <row r="35" spans="1:16" ht="12.75">
      <c r="A35" s="19" t="s">
        <v>35</v>
      </c>
      <c s="23" t="s">
        <v>64</v>
      </c>
      <c s="23" t="s">
        <v>897</v>
      </c>
      <c s="19" t="s">
        <v>37</v>
      </c>
      <c s="24" t="s">
        <v>898</v>
      </c>
      <c s="25" t="s">
        <v>126</v>
      </c>
      <c s="26">
        <v>1.68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899</v>
      </c>
    </row>
    <row r="37" spans="1:5" ht="12.75">
      <c r="A37" s="30" t="s">
        <v>42</v>
      </c>
      <c r="E37" s="31" t="s">
        <v>941</v>
      </c>
    </row>
    <row r="38" spans="1:5" ht="369.75">
      <c r="A38" t="s">
        <v>44</v>
      </c>
      <c r="E38" s="29" t="s">
        <v>901</v>
      </c>
    </row>
    <row r="39" spans="1:18" ht="12.75" customHeight="1">
      <c r="A39" s="5" t="s">
        <v>33</v>
      </c>
      <c s="5"/>
      <c s="35" t="s">
        <v>23</v>
      </c>
      <c s="5"/>
      <c s="21" t="s">
        <v>309</v>
      </c>
      <c s="5"/>
      <c s="5"/>
      <c s="5"/>
      <c s="36">
        <f>0+Q39</f>
      </c>
      <c r="O39">
        <f>0+R39</f>
      </c>
      <c r="Q39">
        <f>0+I40+I44+I48+I52+I56+I60</f>
      </c>
      <c>
        <f>0+O40+O44+O48+O52+O56+O60</f>
      </c>
    </row>
    <row r="40" spans="1:16" ht="12.75">
      <c r="A40" s="19" t="s">
        <v>35</v>
      </c>
      <c s="23" t="s">
        <v>68</v>
      </c>
      <c s="23" t="s">
        <v>619</v>
      </c>
      <c s="19" t="s">
        <v>37</v>
      </c>
      <c s="24" t="s">
        <v>620</v>
      </c>
      <c s="25" t="s">
        <v>126</v>
      </c>
      <c s="26">
        <v>2.35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621</v>
      </c>
    </row>
    <row r="42" spans="1:5" ht="12.75">
      <c r="A42" s="30" t="s">
        <v>42</v>
      </c>
      <c r="E42" s="31" t="s">
        <v>942</v>
      </c>
    </row>
    <row r="43" spans="1:5" ht="369.75">
      <c r="A43" t="s">
        <v>44</v>
      </c>
      <c r="E43" s="29" t="s">
        <v>315</v>
      </c>
    </row>
    <row r="44" spans="1:16" ht="12.75">
      <c r="A44" s="19" t="s">
        <v>35</v>
      </c>
      <c s="23" t="s">
        <v>30</v>
      </c>
      <c s="23" t="s">
        <v>317</v>
      </c>
      <c s="19" t="s">
        <v>37</v>
      </c>
      <c s="24" t="s">
        <v>318</v>
      </c>
      <c s="25" t="s">
        <v>126</v>
      </c>
      <c s="26">
        <v>9.2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903</v>
      </c>
    </row>
    <row r="46" spans="1:5" ht="25.5">
      <c r="A46" s="30" t="s">
        <v>42</v>
      </c>
      <c r="E46" s="31" t="s">
        <v>943</v>
      </c>
    </row>
    <row r="47" spans="1:5" ht="38.25">
      <c r="A47" t="s">
        <v>44</v>
      </c>
      <c r="E47" s="29" t="s">
        <v>308</v>
      </c>
    </row>
    <row r="48" spans="1:16" ht="25.5">
      <c r="A48" s="19" t="s">
        <v>35</v>
      </c>
      <c s="23" t="s">
        <v>32</v>
      </c>
      <c s="23" t="s">
        <v>627</v>
      </c>
      <c s="19" t="s">
        <v>37</v>
      </c>
      <c s="24" t="s">
        <v>628</v>
      </c>
      <c s="25" t="s">
        <v>126</v>
      </c>
      <c s="26">
        <v>371.77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905</v>
      </c>
    </row>
    <row r="50" spans="1:5" ht="25.5">
      <c r="A50" s="30" t="s">
        <v>42</v>
      </c>
      <c r="E50" s="31" t="s">
        <v>944</v>
      </c>
    </row>
    <row r="51" spans="1:5" ht="38.25">
      <c r="A51" t="s">
        <v>44</v>
      </c>
      <c r="E51" s="29" t="s">
        <v>308</v>
      </c>
    </row>
    <row r="52" spans="1:16" ht="12.75">
      <c r="A52" s="19" t="s">
        <v>35</v>
      </c>
      <c s="23" t="s">
        <v>83</v>
      </c>
      <c s="23" t="s">
        <v>631</v>
      </c>
      <c s="19" t="s">
        <v>37</v>
      </c>
      <c s="24" t="s">
        <v>632</v>
      </c>
      <c s="25" t="s">
        <v>126</v>
      </c>
      <c s="26">
        <v>1.125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907</v>
      </c>
    </row>
    <row r="54" spans="1:5" ht="25.5">
      <c r="A54" s="30" t="s">
        <v>42</v>
      </c>
      <c r="E54" s="31" t="s">
        <v>908</v>
      </c>
    </row>
    <row r="55" spans="1:5" ht="51">
      <c r="A55" t="s">
        <v>44</v>
      </c>
      <c r="E55" s="29" t="s">
        <v>635</v>
      </c>
    </row>
    <row r="56" spans="1:16" ht="12.75">
      <c r="A56" s="19" t="s">
        <v>35</v>
      </c>
      <c s="23" t="s">
        <v>146</v>
      </c>
      <c s="23" t="s">
        <v>636</v>
      </c>
      <c s="19" t="s">
        <v>37</v>
      </c>
      <c s="24" t="s">
        <v>637</v>
      </c>
      <c s="25" t="s">
        <v>126</v>
      </c>
      <c s="26">
        <v>4.7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909</v>
      </c>
    </row>
    <row r="58" spans="1:5" ht="12.75">
      <c r="A58" s="30" t="s">
        <v>42</v>
      </c>
      <c r="E58" s="31" t="s">
        <v>945</v>
      </c>
    </row>
    <row r="59" spans="1:5" ht="102">
      <c r="A59" t="s">
        <v>44</v>
      </c>
      <c r="E59" s="29" t="s">
        <v>640</v>
      </c>
    </row>
    <row r="60" spans="1:16" ht="12.75">
      <c r="A60" s="19" t="s">
        <v>35</v>
      </c>
      <c s="23" t="s">
        <v>151</v>
      </c>
      <c s="23" t="s">
        <v>911</v>
      </c>
      <c s="19" t="s">
        <v>37</v>
      </c>
      <c s="24" t="s">
        <v>912</v>
      </c>
      <c s="25" t="s">
        <v>126</v>
      </c>
      <c s="26">
        <v>1.08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913</v>
      </c>
    </row>
    <row r="62" spans="1:5" ht="25.5">
      <c r="A62" s="30" t="s">
        <v>42</v>
      </c>
      <c r="E62" s="31" t="s">
        <v>914</v>
      </c>
    </row>
    <row r="63" spans="1:5" ht="357">
      <c r="A63" t="s">
        <v>44</v>
      </c>
      <c r="E63" s="29" t="s">
        <v>721</v>
      </c>
    </row>
    <row r="64" spans="1:18" ht="12.75" customHeight="1">
      <c r="A64" s="5" t="s">
        <v>33</v>
      </c>
      <c s="5"/>
      <c s="35" t="s">
        <v>64</v>
      </c>
      <c s="5"/>
      <c s="21" t="s">
        <v>646</v>
      </c>
      <c s="5"/>
      <c s="5"/>
      <c s="5"/>
      <c s="36">
        <f>0+Q64</f>
      </c>
      <c r="O64">
        <f>0+R64</f>
      </c>
      <c r="Q64">
        <f>0+I65</f>
      </c>
      <c>
        <f>0+O65</f>
      </c>
    </row>
    <row r="65" spans="1:16" ht="25.5">
      <c r="A65" s="19" t="s">
        <v>35</v>
      </c>
      <c s="23" t="s">
        <v>156</v>
      </c>
      <c s="23" t="s">
        <v>915</v>
      </c>
      <c s="19" t="s">
        <v>37</v>
      </c>
      <c s="24" t="s">
        <v>916</v>
      </c>
      <c s="25" t="s">
        <v>107</v>
      </c>
      <c s="26">
        <v>71.06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917</v>
      </c>
    </row>
    <row r="67" spans="1:5" ht="25.5">
      <c r="A67" s="30" t="s">
        <v>42</v>
      </c>
      <c r="E67" s="31" t="s">
        <v>946</v>
      </c>
    </row>
    <row r="68" spans="1:5" ht="191.25">
      <c r="A68" t="s">
        <v>44</v>
      </c>
      <c r="E68" s="29" t="s">
        <v>651</v>
      </c>
    </row>
    <row r="69" spans="1:18" ht="12.75" customHeight="1">
      <c r="A69" s="5" t="s">
        <v>33</v>
      </c>
      <c s="5"/>
      <c s="35" t="s">
        <v>68</v>
      </c>
      <c s="5"/>
      <c s="21" t="s">
        <v>361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9" t="s">
        <v>35</v>
      </c>
      <c s="23" t="s">
        <v>161</v>
      </c>
      <c s="23" t="s">
        <v>400</v>
      </c>
      <c s="19" t="s">
        <v>37</v>
      </c>
      <c s="24" t="s">
        <v>401</v>
      </c>
      <c s="25" t="s">
        <v>79</v>
      </c>
      <c s="26">
        <v>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919</v>
      </c>
    </row>
    <row r="72" spans="1:5" ht="12.75">
      <c r="A72" s="30" t="s">
        <v>42</v>
      </c>
      <c r="E72" s="31" t="s">
        <v>920</v>
      </c>
    </row>
    <row r="73" spans="1:5" ht="12.75">
      <c r="A73" t="s">
        <v>44</v>
      </c>
      <c r="E73" s="29" t="s">
        <v>404</v>
      </c>
    </row>
    <row r="74" spans="1:18" ht="12.75" customHeight="1">
      <c r="A74" s="5" t="s">
        <v>33</v>
      </c>
      <c s="5"/>
      <c s="35" t="s">
        <v>30</v>
      </c>
      <c s="5"/>
      <c s="21" t="s">
        <v>145</v>
      </c>
      <c s="5"/>
      <c s="5"/>
      <c s="5"/>
      <c s="36">
        <f>0+Q74</f>
      </c>
      <c r="O74">
        <f>0+R74</f>
      </c>
      <c r="Q74">
        <f>0+I75+I79+I83+I87+I91+I95+I99</f>
      </c>
      <c>
        <f>0+O75+O79+O83+O87+O91+O95+O99</f>
      </c>
    </row>
    <row r="75" spans="1:16" ht="12.75">
      <c r="A75" s="19" t="s">
        <v>35</v>
      </c>
      <c s="23" t="s">
        <v>166</v>
      </c>
      <c s="23" t="s">
        <v>921</v>
      </c>
      <c s="19" t="s">
        <v>37</v>
      </c>
      <c s="24" t="s">
        <v>922</v>
      </c>
      <c s="25" t="s">
        <v>197</v>
      </c>
      <c s="26">
        <v>11.4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923</v>
      </c>
    </row>
    <row r="77" spans="1:5" ht="12.75">
      <c r="A77" s="30" t="s">
        <v>42</v>
      </c>
      <c r="E77" s="31" t="s">
        <v>947</v>
      </c>
    </row>
    <row r="78" spans="1:5" ht="63.75">
      <c r="A78" t="s">
        <v>44</v>
      </c>
      <c r="E78" s="29" t="s">
        <v>925</v>
      </c>
    </row>
    <row r="79" spans="1:16" ht="12.75">
      <c r="A79" s="19" t="s">
        <v>35</v>
      </c>
      <c s="23" t="s">
        <v>241</v>
      </c>
      <c s="23" t="s">
        <v>948</v>
      </c>
      <c s="19" t="s">
        <v>37</v>
      </c>
      <c s="24" t="s">
        <v>949</v>
      </c>
      <c s="25" t="s">
        <v>79</v>
      </c>
      <c s="26">
        <v>1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950</v>
      </c>
    </row>
    <row r="81" spans="1:5" ht="12.75">
      <c r="A81" s="30" t="s">
        <v>42</v>
      </c>
      <c r="E81" s="31" t="s">
        <v>43</v>
      </c>
    </row>
    <row r="82" spans="1:5" ht="409.5">
      <c r="A82" t="s">
        <v>44</v>
      </c>
      <c r="E82" s="29" t="s">
        <v>951</v>
      </c>
    </row>
    <row r="83" spans="1:16" ht="12.75">
      <c r="A83" s="19" t="s">
        <v>35</v>
      </c>
      <c s="23" t="s">
        <v>247</v>
      </c>
      <c s="23" t="s">
        <v>952</v>
      </c>
      <c s="19" t="s">
        <v>37</v>
      </c>
      <c s="24" t="s">
        <v>953</v>
      </c>
      <c s="25" t="s">
        <v>197</v>
      </c>
      <c s="26">
        <v>25.3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25.5">
      <c r="A85" s="30" t="s">
        <v>42</v>
      </c>
      <c r="E85" s="31" t="s">
        <v>954</v>
      </c>
    </row>
    <row r="86" spans="1:5" ht="63.75">
      <c r="A86" t="s">
        <v>44</v>
      </c>
      <c r="E86" s="29" t="s">
        <v>665</v>
      </c>
    </row>
    <row r="87" spans="1:16" ht="12.75">
      <c r="A87" s="19" t="s">
        <v>35</v>
      </c>
      <c s="23" t="s">
        <v>253</v>
      </c>
      <c s="23" t="s">
        <v>929</v>
      </c>
      <c s="19" t="s">
        <v>37</v>
      </c>
      <c s="24" t="s">
        <v>930</v>
      </c>
      <c s="25" t="s">
        <v>126</v>
      </c>
      <c s="26">
        <v>89.52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51">
      <c r="A89" s="30" t="s">
        <v>42</v>
      </c>
      <c r="E89" s="31" t="s">
        <v>955</v>
      </c>
    </row>
    <row r="90" spans="1:5" ht="102">
      <c r="A90" t="s">
        <v>44</v>
      </c>
      <c r="E90" s="29" t="s">
        <v>446</v>
      </c>
    </row>
    <row r="91" spans="1:16" ht="12.75">
      <c r="A91" s="19" t="s">
        <v>35</v>
      </c>
      <c s="23" t="s">
        <v>256</v>
      </c>
      <c s="23" t="s">
        <v>443</v>
      </c>
      <c s="19" t="s">
        <v>37</v>
      </c>
      <c s="24" t="s">
        <v>444</v>
      </c>
      <c s="25" t="s">
        <v>126</v>
      </c>
      <c s="26">
        <v>10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37</v>
      </c>
    </row>
    <row r="93" spans="1:5" ht="25.5">
      <c r="A93" s="30" t="s">
        <v>42</v>
      </c>
      <c r="E93" s="31" t="s">
        <v>932</v>
      </c>
    </row>
    <row r="94" spans="1:5" ht="102">
      <c r="A94" t="s">
        <v>44</v>
      </c>
      <c r="E94" s="29" t="s">
        <v>446</v>
      </c>
    </row>
    <row r="95" spans="1:16" ht="12.75">
      <c r="A95" s="19" t="s">
        <v>35</v>
      </c>
      <c s="23" t="s">
        <v>262</v>
      </c>
      <c s="23" t="s">
        <v>668</v>
      </c>
      <c s="19" t="s">
        <v>37</v>
      </c>
      <c s="24" t="s">
        <v>669</v>
      </c>
      <c s="25" t="s">
        <v>126</v>
      </c>
      <c s="26">
        <v>10.62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933</v>
      </c>
    </row>
    <row r="97" spans="1:5" ht="51">
      <c r="A97" s="30" t="s">
        <v>42</v>
      </c>
      <c r="E97" s="31" t="s">
        <v>956</v>
      </c>
    </row>
    <row r="98" spans="1:5" ht="102">
      <c r="A98" t="s">
        <v>44</v>
      </c>
      <c r="E98" s="29" t="s">
        <v>446</v>
      </c>
    </row>
    <row r="99" spans="1:16" ht="12.75">
      <c r="A99" s="19" t="s">
        <v>35</v>
      </c>
      <c s="23" t="s">
        <v>268</v>
      </c>
      <c s="23" t="s">
        <v>957</v>
      </c>
      <c s="19" t="s">
        <v>37</v>
      </c>
      <c s="24" t="s">
        <v>958</v>
      </c>
      <c s="25" t="s">
        <v>197</v>
      </c>
      <c s="26">
        <v>16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959</v>
      </c>
    </row>
    <row r="101" spans="1:5" ht="12.75">
      <c r="A101" s="30" t="s">
        <v>42</v>
      </c>
      <c r="E101" s="31" t="s">
        <v>960</v>
      </c>
    </row>
    <row r="102" spans="1:5" ht="114.75">
      <c r="A102" t="s">
        <v>44</v>
      </c>
      <c r="E102" s="29" t="s">
        <v>675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0+O8+O17+O46+O67+O84+O101+O106+O115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961</v>
      </c>
      <c s="32">
        <f>0+I8+I17+I46+I67+I84+I101+I106+I115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961</v>
      </c>
      <c s="5"/>
      <c s="14" t="s">
        <v>962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245.784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12.75">
      <c r="A11" s="30" t="s">
        <v>42</v>
      </c>
      <c r="E11" s="31" t="s">
        <v>963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12.5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12.75">
      <c r="A15" s="30" t="s">
        <v>42</v>
      </c>
      <c r="E15" s="31" t="s">
        <v>964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765</v>
      </c>
      <c s="19" t="s">
        <v>37</v>
      </c>
      <c s="24" t="s">
        <v>766</v>
      </c>
      <c s="25" t="s">
        <v>126</v>
      </c>
      <c s="26">
        <v>10.08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965</v>
      </c>
    </row>
    <row r="20" spans="1:5" ht="25.5">
      <c r="A20" s="30" t="s">
        <v>42</v>
      </c>
      <c r="E20" s="31" t="s">
        <v>966</v>
      </c>
    </row>
    <row r="21" spans="1:5" ht="25.5">
      <c r="A21" t="s">
        <v>44</v>
      </c>
      <c r="E21" s="29" t="s">
        <v>967</v>
      </c>
    </row>
    <row r="22" spans="1:16" ht="12.75">
      <c r="A22" s="19" t="s">
        <v>35</v>
      </c>
      <c s="23" t="s">
        <v>23</v>
      </c>
      <c s="23" t="s">
        <v>215</v>
      </c>
      <c s="19" t="s">
        <v>37</v>
      </c>
      <c s="24" t="s">
        <v>216</v>
      </c>
      <c s="25" t="s">
        <v>126</v>
      </c>
      <c s="26">
        <v>10.08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968</v>
      </c>
    </row>
    <row r="24" spans="1:5" ht="12.75">
      <c r="A24" s="30" t="s">
        <v>42</v>
      </c>
      <c r="E24" s="31" t="s">
        <v>969</v>
      </c>
    </row>
    <row r="25" spans="1:5" ht="318.75">
      <c r="A25" t="s">
        <v>44</v>
      </c>
      <c r="E25" s="29" t="s">
        <v>219</v>
      </c>
    </row>
    <row r="26" spans="1:16" ht="12.75">
      <c r="A26" s="19" t="s">
        <v>35</v>
      </c>
      <c s="23" t="s">
        <v>25</v>
      </c>
      <c s="23" t="s">
        <v>242</v>
      </c>
      <c s="19" t="s">
        <v>37</v>
      </c>
      <c s="24" t="s">
        <v>243</v>
      </c>
      <c s="25" t="s">
        <v>126</v>
      </c>
      <c s="26">
        <v>129.36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970</v>
      </c>
    </row>
    <row r="28" spans="1:5" ht="51">
      <c r="A28" s="30" t="s">
        <v>42</v>
      </c>
      <c r="E28" s="31" t="s">
        <v>971</v>
      </c>
    </row>
    <row r="29" spans="1:5" ht="344.25">
      <c r="A29" t="s">
        <v>44</v>
      </c>
      <c r="E29" s="29" t="s">
        <v>972</v>
      </c>
    </row>
    <row r="30" spans="1:16" ht="12.75">
      <c r="A30" s="19" t="s">
        <v>35</v>
      </c>
      <c s="23" t="s">
        <v>27</v>
      </c>
      <c s="23" t="s">
        <v>248</v>
      </c>
      <c s="19" t="s">
        <v>37</v>
      </c>
      <c s="24" t="s">
        <v>249</v>
      </c>
      <c s="25" t="s">
        <v>126</v>
      </c>
      <c s="26">
        <v>10.08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973</v>
      </c>
    </row>
    <row r="32" spans="1:5" ht="12.75">
      <c r="A32" s="30" t="s">
        <v>42</v>
      </c>
      <c r="E32" s="31" t="s">
        <v>974</v>
      </c>
    </row>
    <row r="33" spans="1:5" ht="191.25">
      <c r="A33" t="s">
        <v>44</v>
      </c>
      <c r="E33" s="29" t="s">
        <v>252</v>
      </c>
    </row>
    <row r="34" spans="1:16" ht="12.75">
      <c r="A34" s="19" t="s">
        <v>35</v>
      </c>
      <c s="23" t="s">
        <v>64</v>
      </c>
      <c s="23" t="s">
        <v>257</v>
      </c>
      <c s="19" t="s">
        <v>37</v>
      </c>
      <c s="24" t="s">
        <v>258</v>
      </c>
      <c s="25" t="s">
        <v>126</v>
      </c>
      <c s="26">
        <v>15.4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259</v>
      </c>
    </row>
    <row r="36" spans="1:5" ht="63.75">
      <c r="A36" s="30" t="s">
        <v>42</v>
      </c>
      <c r="E36" s="31" t="s">
        <v>975</v>
      </c>
    </row>
    <row r="37" spans="1:5" ht="242.25">
      <c r="A37" t="s">
        <v>44</v>
      </c>
      <c r="E37" s="29" t="s">
        <v>261</v>
      </c>
    </row>
    <row r="38" spans="1:16" ht="12.75">
      <c r="A38" s="19" t="s">
        <v>35</v>
      </c>
      <c s="23" t="s">
        <v>68</v>
      </c>
      <c s="23" t="s">
        <v>275</v>
      </c>
      <c s="19" t="s">
        <v>37</v>
      </c>
      <c s="24" t="s">
        <v>276</v>
      </c>
      <c s="25" t="s">
        <v>107</v>
      </c>
      <c s="26">
        <v>61.6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976</v>
      </c>
    </row>
    <row r="41" spans="1:5" ht="38.25">
      <c r="A41" t="s">
        <v>44</v>
      </c>
      <c r="E41" s="29" t="s">
        <v>278</v>
      </c>
    </row>
    <row r="42" spans="1:16" ht="12.75">
      <c r="A42" s="19" t="s">
        <v>35</v>
      </c>
      <c s="23" t="s">
        <v>30</v>
      </c>
      <c s="23" t="s">
        <v>280</v>
      </c>
      <c s="19" t="s">
        <v>37</v>
      </c>
      <c s="24" t="s">
        <v>281</v>
      </c>
      <c s="25" t="s">
        <v>126</v>
      </c>
      <c s="26">
        <v>10.06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977</v>
      </c>
    </row>
    <row r="44" spans="1:5" ht="25.5">
      <c r="A44" s="30" t="s">
        <v>42</v>
      </c>
      <c r="E44" s="31" t="s">
        <v>978</v>
      </c>
    </row>
    <row r="45" spans="1:5" ht="38.25">
      <c r="A45" t="s">
        <v>44</v>
      </c>
      <c r="E45" s="29" t="s">
        <v>284</v>
      </c>
    </row>
    <row r="46" spans="1:18" ht="12.75" customHeight="1">
      <c r="A46" s="5" t="s">
        <v>33</v>
      </c>
      <c s="5"/>
      <c s="35" t="s">
        <v>13</v>
      </c>
      <c s="5"/>
      <c s="21" t="s">
        <v>285</v>
      </c>
      <c s="5"/>
      <c s="5"/>
      <c s="5"/>
      <c s="36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9" t="s">
        <v>35</v>
      </c>
      <c s="23" t="s">
        <v>32</v>
      </c>
      <c s="23" t="s">
        <v>979</v>
      </c>
      <c s="19" t="s">
        <v>37</v>
      </c>
      <c s="24" t="s">
        <v>980</v>
      </c>
      <c s="25" t="s">
        <v>126</v>
      </c>
      <c s="26">
        <v>4.771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981</v>
      </c>
    </row>
    <row r="49" spans="1:5" ht="51">
      <c r="A49" s="30" t="s">
        <v>42</v>
      </c>
      <c r="E49" s="31" t="s">
        <v>982</v>
      </c>
    </row>
    <row r="50" spans="1:5" ht="51">
      <c r="A50" t="s">
        <v>44</v>
      </c>
      <c r="E50" s="29" t="s">
        <v>983</v>
      </c>
    </row>
    <row r="51" spans="1:16" ht="12.75">
      <c r="A51" s="19" t="s">
        <v>35</v>
      </c>
      <c s="23" t="s">
        <v>83</v>
      </c>
      <c s="23" t="s">
        <v>984</v>
      </c>
      <c s="19" t="s">
        <v>37</v>
      </c>
      <c s="24" t="s">
        <v>985</v>
      </c>
      <c s="25" t="s">
        <v>107</v>
      </c>
      <c s="26">
        <v>51.52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986</v>
      </c>
    </row>
    <row r="53" spans="1:5" ht="51">
      <c r="A53" s="30" t="s">
        <v>42</v>
      </c>
      <c r="E53" s="31" t="s">
        <v>987</v>
      </c>
    </row>
    <row r="54" spans="1:5" ht="102">
      <c r="A54" t="s">
        <v>44</v>
      </c>
      <c r="E54" s="29" t="s">
        <v>988</v>
      </c>
    </row>
    <row r="55" spans="1:16" ht="12.75">
      <c r="A55" s="19" t="s">
        <v>35</v>
      </c>
      <c s="23" t="s">
        <v>146</v>
      </c>
      <c s="23" t="s">
        <v>989</v>
      </c>
      <c s="19" t="s">
        <v>37</v>
      </c>
      <c s="24" t="s">
        <v>990</v>
      </c>
      <c s="25" t="s">
        <v>197</v>
      </c>
      <c s="26">
        <v>126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991</v>
      </c>
    </row>
    <row r="57" spans="1:5" ht="51">
      <c r="A57" s="30" t="s">
        <v>42</v>
      </c>
      <c r="E57" s="31" t="s">
        <v>992</v>
      </c>
    </row>
    <row r="58" spans="1:5" ht="51">
      <c r="A58" t="s">
        <v>44</v>
      </c>
      <c r="E58" s="29" t="s">
        <v>993</v>
      </c>
    </row>
    <row r="59" spans="1:16" ht="25.5">
      <c r="A59" s="19" t="s">
        <v>35</v>
      </c>
      <c s="23" t="s">
        <v>151</v>
      </c>
      <c s="23" t="s">
        <v>994</v>
      </c>
      <c s="19" t="s">
        <v>37</v>
      </c>
      <c s="24" t="s">
        <v>995</v>
      </c>
      <c s="25" t="s">
        <v>197</v>
      </c>
      <c s="26">
        <v>88.2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996</v>
      </c>
    </row>
    <row r="61" spans="1:5" ht="51">
      <c r="A61" s="30" t="s">
        <v>42</v>
      </c>
      <c r="E61" s="31" t="s">
        <v>997</v>
      </c>
    </row>
    <row r="62" spans="1:5" ht="63.75">
      <c r="A62" t="s">
        <v>44</v>
      </c>
      <c r="E62" s="29" t="s">
        <v>998</v>
      </c>
    </row>
    <row r="63" spans="1:16" ht="25.5">
      <c r="A63" s="19" t="s">
        <v>35</v>
      </c>
      <c s="23" t="s">
        <v>156</v>
      </c>
      <c s="23" t="s">
        <v>999</v>
      </c>
      <c s="19" t="s">
        <v>37</v>
      </c>
      <c s="24" t="s">
        <v>1000</v>
      </c>
      <c s="25" t="s">
        <v>197</v>
      </c>
      <c s="26">
        <v>37.8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1001</v>
      </c>
    </row>
    <row r="65" spans="1:5" ht="51">
      <c r="A65" s="30" t="s">
        <v>42</v>
      </c>
      <c r="E65" s="31" t="s">
        <v>1002</v>
      </c>
    </row>
    <row r="66" spans="1:5" ht="63.75">
      <c r="A66" t="s">
        <v>44</v>
      </c>
      <c r="E66" s="29" t="s">
        <v>998</v>
      </c>
    </row>
    <row r="67" spans="1:18" ht="12.75" customHeight="1">
      <c r="A67" s="5" t="s">
        <v>33</v>
      </c>
      <c s="5"/>
      <c s="35" t="s">
        <v>12</v>
      </c>
      <c s="5"/>
      <c s="21" t="s">
        <v>696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9" t="s">
        <v>35</v>
      </c>
      <c s="23" t="s">
        <v>161</v>
      </c>
      <c s="23" t="s">
        <v>1003</v>
      </c>
      <c s="19" t="s">
        <v>37</v>
      </c>
      <c s="24" t="s">
        <v>1004</v>
      </c>
      <c s="25" t="s">
        <v>126</v>
      </c>
      <c s="26">
        <v>42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1005</v>
      </c>
    </row>
    <row r="70" spans="1:5" ht="51">
      <c r="A70" s="30" t="s">
        <v>42</v>
      </c>
      <c r="E70" s="31" t="s">
        <v>1006</v>
      </c>
    </row>
    <row r="71" spans="1:5" ht="395.25">
      <c r="A71" t="s">
        <v>44</v>
      </c>
      <c r="E71" s="29" t="s">
        <v>1007</v>
      </c>
    </row>
    <row r="72" spans="1:16" ht="12.75">
      <c r="A72" s="19" t="s">
        <v>35</v>
      </c>
      <c s="23" t="s">
        <v>166</v>
      </c>
      <c s="23" t="s">
        <v>1008</v>
      </c>
      <c s="19" t="s">
        <v>37</v>
      </c>
      <c s="24" t="s">
        <v>1009</v>
      </c>
      <c s="25" t="s">
        <v>92</v>
      </c>
      <c s="26">
        <v>5.04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42</v>
      </c>
      <c r="E74" s="31" t="s">
        <v>1010</v>
      </c>
    </row>
    <row r="75" spans="1:5" ht="267.75">
      <c r="A75" t="s">
        <v>44</v>
      </c>
      <c r="E75" s="29" t="s">
        <v>1011</v>
      </c>
    </row>
    <row r="76" spans="1:16" ht="12.75">
      <c r="A76" s="19" t="s">
        <v>35</v>
      </c>
      <c s="23" t="s">
        <v>241</v>
      </c>
      <c s="23" t="s">
        <v>1012</v>
      </c>
      <c s="19" t="s">
        <v>37</v>
      </c>
      <c s="24" t="s">
        <v>1013</v>
      </c>
      <c s="25" t="s">
        <v>126</v>
      </c>
      <c s="26">
        <v>8.4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51">
      <c r="A78" s="30" t="s">
        <v>42</v>
      </c>
      <c r="E78" s="31" t="s">
        <v>1014</v>
      </c>
    </row>
    <row r="79" spans="1:5" ht="408">
      <c r="A79" t="s">
        <v>44</v>
      </c>
      <c r="E79" s="29" t="s">
        <v>1015</v>
      </c>
    </row>
    <row r="80" spans="1:16" ht="12.75">
      <c r="A80" s="19" t="s">
        <v>35</v>
      </c>
      <c s="23" t="s">
        <v>247</v>
      </c>
      <c s="23" t="s">
        <v>1016</v>
      </c>
      <c s="19" t="s">
        <v>37</v>
      </c>
      <c s="24" t="s">
        <v>1017</v>
      </c>
      <c s="25" t="s">
        <v>92</v>
      </c>
      <c s="26">
        <v>1.512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12.75">
      <c r="A82" s="30" t="s">
        <v>42</v>
      </c>
      <c r="E82" s="31" t="s">
        <v>1018</v>
      </c>
    </row>
    <row r="83" spans="1:5" ht="242.25">
      <c r="A83" t="s">
        <v>44</v>
      </c>
      <c r="E83" s="29" t="s">
        <v>1019</v>
      </c>
    </row>
    <row r="84" spans="1:18" ht="12.75" customHeight="1">
      <c r="A84" s="5" t="s">
        <v>33</v>
      </c>
      <c s="5"/>
      <c s="35" t="s">
        <v>23</v>
      </c>
      <c s="5"/>
      <c s="21" t="s">
        <v>309</v>
      </c>
      <c s="5"/>
      <c s="5"/>
      <c s="5"/>
      <c s="36">
        <f>0+Q84</f>
      </c>
      <c r="O84">
        <f>0+R84</f>
      </c>
      <c r="Q84">
        <f>0+I85+I89+I93+I97</f>
      </c>
      <c>
        <f>0+O85+O89+O93+O97</f>
      </c>
    </row>
    <row r="85" spans="1:16" ht="12.75">
      <c r="A85" s="19" t="s">
        <v>35</v>
      </c>
      <c s="23" t="s">
        <v>253</v>
      </c>
      <c s="23" t="s">
        <v>311</v>
      </c>
      <c s="19" t="s">
        <v>51</v>
      </c>
      <c s="24" t="s">
        <v>312</v>
      </c>
      <c s="25" t="s">
        <v>126</v>
      </c>
      <c s="26">
        <v>30.912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1020</v>
      </c>
    </row>
    <row r="87" spans="1:5" ht="63.75">
      <c r="A87" s="30" t="s">
        <v>42</v>
      </c>
      <c r="E87" s="31" t="s">
        <v>1021</v>
      </c>
    </row>
    <row r="88" spans="1:5" ht="395.25">
      <c r="A88" t="s">
        <v>44</v>
      </c>
      <c r="E88" s="29" t="s">
        <v>709</v>
      </c>
    </row>
    <row r="89" spans="1:16" ht="12.75">
      <c r="A89" s="19" t="s">
        <v>35</v>
      </c>
      <c s="23" t="s">
        <v>256</v>
      </c>
      <c s="23" t="s">
        <v>619</v>
      </c>
      <c s="19" t="s">
        <v>37</v>
      </c>
      <c s="24" t="s">
        <v>620</v>
      </c>
      <c s="25" t="s">
        <v>126</v>
      </c>
      <c s="26">
        <v>1.823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621</v>
      </c>
    </row>
    <row r="91" spans="1:5" ht="51">
      <c r="A91" s="30" t="s">
        <v>42</v>
      </c>
      <c r="E91" s="31" t="s">
        <v>1022</v>
      </c>
    </row>
    <row r="92" spans="1:5" ht="369.75">
      <c r="A92" t="s">
        <v>44</v>
      </c>
      <c r="E92" s="29" t="s">
        <v>315</v>
      </c>
    </row>
    <row r="93" spans="1:16" ht="12.75">
      <c r="A93" s="19" t="s">
        <v>35</v>
      </c>
      <c s="23" t="s">
        <v>262</v>
      </c>
      <c s="23" t="s">
        <v>1023</v>
      </c>
      <c s="19" t="s">
        <v>37</v>
      </c>
      <c s="24" t="s">
        <v>1024</v>
      </c>
      <c s="25" t="s">
        <v>126</v>
      </c>
      <c s="26">
        <v>43.12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1025</v>
      </c>
    </row>
    <row r="95" spans="1:5" ht="51">
      <c r="A95" s="30" t="s">
        <v>42</v>
      </c>
      <c r="E95" s="31" t="s">
        <v>1026</v>
      </c>
    </row>
    <row r="96" spans="1:5" ht="38.25">
      <c r="A96" t="s">
        <v>44</v>
      </c>
      <c r="E96" s="29" t="s">
        <v>308</v>
      </c>
    </row>
    <row r="97" spans="1:16" ht="12.75">
      <c r="A97" s="19" t="s">
        <v>35</v>
      </c>
      <c s="23" t="s">
        <v>268</v>
      </c>
      <c s="23" t="s">
        <v>636</v>
      </c>
      <c s="19" t="s">
        <v>37</v>
      </c>
      <c s="24" t="s">
        <v>637</v>
      </c>
      <c s="25" t="s">
        <v>126</v>
      </c>
      <c s="26">
        <v>3.24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909</v>
      </c>
    </row>
    <row r="99" spans="1:5" ht="51">
      <c r="A99" s="30" t="s">
        <v>42</v>
      </c>
      <c r="E99" s="31" t="s">
        <v>1027</v>
      </c>
    </row>
    <row r="100" spans="1:5" ht="102">
      <c r="A100" t="s">
        <v>44</v>
      </c>
      <c r="E100" s="29" t="s">
        <v>640</v>
      </c>
    </row>
    <row r="101" spans="1:18" ht="12.75" customHeight="1">
      <c r="A101" s="5" t="s">
        <v>33</v>
      </c>
      <c s="5"/>
      <c s="35" t="s">
        <v>64</v>
      </c>
      <c s="5"/>
      <c s="21" t="s">
        <v>646</v>
      </c>
      <c s="5"/>
      <c s="5"/>
      <c s="5"/>
      <c s="36">
        <f>0+Q101</f>
      </c>
      <c r="O101">
        <f>0+R101</f>
      </c>
      <c r="Q101">
        <f>0+I102</f>
      </c>
      <c>
        <f>0+O102</f>
      </c>
    </row>
    <row r="102" spans="1:16" ht="12.75">
      <c r="A102" s="19" t="s">
        <v>35</v>
      </c>
      <c s="23" t="s">
        <v>274</v>
      </c>
      <c s="23" t="s">
        <v>1028</v>
      </c>
      <c s="19" t="s">
        <v>37</v>
      </c>
      <c s="24" t="s">
        <v>1029</v>
      </c>
      <c s="25" t="s">
        <v>107</v>
      </c>
      <c s="26">
        <v>9.66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1030</v>
      </c>
    </row>
    <row r="104" spans="1:5" ht="51">
      <c r="A104" s="30" t="s">
        <v>42</v>
      </c>
      <c r="E104" s="31" t="s">
        <v>1031</v>
      </c>
    </row>
    <row r="105" spans="1:5" ht="51">
      <c r="A105" t="s">
        <v>44</v>
      </c>
      <c r="E105" s="29" t="s">
        <v>1032</v>
      </c>
    </row>
    <row r="106" spans="1:18" ht="12.75" customHeight="1">
      <c r="A106" s="5" t="s">
        <v>33</v>
      </c>
      <c s="5"/>
      <c s="35" t="s">
        <v>68</v>
      </c>
      <c s="5"/>
      <c s="21" t="s">
        <v>361</v>
      </c>
      <c s="5"/>
      <c s="5"/>
      <c s="5"/>
      <c s="36">
        <f>0+Q106</f>
      </c>
      <c r="O106">
        <f>0+R106</f>
      </c>
      <c r="Q106">
        <f>0+I107+I111</f>
      </c>
      <c>
        <f>0+O107+O111</f>
      </c>
    </row>
    <row r="107" spans="1:16" ht="12.75">
      <c r="A107" s="19" t="s">
        <v>35</v>
      </c>
      <c s="23" t="s">
        <v>279</v>
      </c>
      <c s="23" t="s">
        <v>1033</v>
      </c>
      <c s="19" t="s">
        <v>37</v>
      </c>
      <c s="24" t="s">
        <v>1034</v>
      </c>
      <c s="25" t="s">
        <v>197</v>
      </c>
      <c s="26">
        <v>10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1035</v>
      </c>
    </row>
    <row r="109" spans="1:5" ht="12.75">
      <c r="A109" s="30" t="s">
        <v>42</v>
      </c>
      <c r="E109" s="31" t="s">
        <v>1036</v>
      </c>
    </row>
    <row r="110" spans="1:5" ht="255">
      <c r="A110" t="s">
        <v>44</v>
      </c>
      <c r="E110" s="29" t="s">
        <v>1037</v>
      </c>
    </row>
    <row r="111" spans="1:16" ht="12.75">
      <c r="A111" s="19" t="s">
        <v>35</v>
      </c>
      <c s="23" t="s">
        <v>286</v>
      </c>
      <c s="23" t="s">
        <v>1038</v>
      </c>
      <c s="19" t="s">
        <v>37</v>
      </c>
      <c s="24" t="s">
        <v>1039</v>
      </c>
      <c s="25" t="s">
        <v>197</v>
      </c>
      <c s="26">
        <v>28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1040</v>
      </c>
    </row>
    <row r="113" spans="1:5" ht="25.5">
      <c r="A113" s="30" t="s">
        <v>42</v>
      </c>
      <c r="E113" s="31" t="s">
        <v>1041</v>
      </c>
    </row>
    <row r="114" spans="1:5" ht="242.25">
      <c r="A114" t="s">
        <v>44</v>
      </c>
      <c r="E114" s="29" t="s">
        <v>1042</v>
      </c>
    </row>
    <row r="115" spans="1:18" ht="12.75" customHeight="1">
      <c r="A115" s="5" t="s">
        <v>33</v>
      </c>
      <c s="5"/>
      <c s="35" t="s">
        <v>30</v>
      </c>
      <c s="5"/>
      <c s="21" t="s">
        <v>145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12.75">
      <c r="A116" s="19" t="s">
        <v>35</v>
      </c>
      <c s="23" t="s">
        <v>292</v>
      </c>
      <c s="23" t="s">
        <v>1043</v>
      </c>
      <c s="19" t="s">
        <v>37</v>
      </c>
      <c s="24" t="s">
        <v>1044</v>
      </c>
      <c s="25" t="s">
        <v>197</v>
      </c>
      <c s="26">
        <v>32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1045</v>
      </c>
    </row>
    <row r="118" spans="1:5" ht="25.5">
      <c r="A118" s="30" t="s">
        <v>42</v>
      </c>
      <c r="E118" s="31" t="s">
        <v>1046</v>
      </c>
    </row>
    <row r="119" spans="1:5" ht="114.75">
      <c r="A119" t="s">
        <v>44</v>
      </c>
      <c r="E119" s="29" t="s">
        <v>1047</v>
      </c>
    </row>
    <row r="120" spans="1:16" ht="12.75">
      <c r="A120" s="19" t="s">
        <v>35</v>
      </c>
      <c s="23" t="s">
        <v>298</v>
      </c>
      <c s="23" t="s">
        <v>831</v>
      </c>
      <c s="19" t="s">
        <v>37</v>
      </c>
      <c s="24" t="s">
        <v>832</v>
      </c>
      <c s="25" t="s">
        <v>197</v>
      </c>
      <c s="26">
        <v>17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1048</v>
      </c>
    </row>
    <row r="122" spans="1:5" ht="25.5">
      <c r="A122" s="30" t="s">
        <v>42</v>
      </c>
      <c r="E122" s="31" t="s">
        <v>1049</v>
      </c>
    </row>
    <row r="123" spans="1:5" ht="38.25">
      <c r="A123" t="s">
        <v>44</v>
      </c>
      <c r="E123" s="29" t="s">
        <v>410</v>
      </c>
    </row>
    <row r="124" spans="1:16" ht="12.75">
      <c r="A124" s="19" t="s">
        <v>35</v>
      </c>
      <c s="23" t="s">
        <v>303</v>
      </c>
      <c s="23" t="s">
        <v>406</v>
      </c>
      <c s="19" t="s">
        <v>37</v>
      </c>
      <c s="24" t="s">
        <v>407</v>
      </c>
      <c s="25" t="s">
        <v>197</v>
      </c>
      <c s="26">
        <v>10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1050</v>
      </c>
    </row>
    <row r="126" spans="1:5" ht="25.5">
      <c r="A126" s="30" t="s">
        <v>42</v>
      </c>
      <c r="E126" s="31" t="s">
        <v>1051</v>
      </c>
    </row>
    <row r="127" spans="1:5" ht="38.25">
      <c r="A127" t="s">
        <v>44</v>
      </c>
      <c r="E127" s="29" t="s">
        <v>410</v>
      </c>
    </row>
    <row r="128" spans="1:16" ht="12.75">
      <c r="A128" s="19" t="s">
        <v>35</v>
      </c>
      <c s="23" t="s">
        <v>310</v>
      </c>
      <c s="23" t="s">
        <v>432</v>
      </c>
      <c s="19" t="s">
        <v>37</v>
      </c>
      <c s="24" t="s">
        <v>433</v>
      </c>
      <c s="25" t="s">
        <v>79</v>
      </c>
      <c s="26">
        <v>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1052</v>
      </c>
    </row>
    <row r="130" spans="1:5" ht="25.5">
      <c r="A130" s="30" t="s">
        <v>42</v>
      </c>
      <c r="E130" s="31" t="s">
        <v>1053</v>
      </c>
    </row>
    <row r="131" spans="1:5" ht="38.25">
      <c r="A131" t="s">
        <v>44</v>
      </c>
      <c r="E131" s="29" t="s">
        <v>436</v>
      </c>
    </row>
    <row r="132" spans="1:16" ht="12.75">
      <c r="A132" s="19" t="s">
        <v>35</v>
      </c>
      <c s="23" t="s">
        <v>316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37</v>
      </c>
    </row>
    <row r="134" spans="1:5" ht="25.5">
      <c r="A134" s="30" t="s">
        <v>42</v>
      </c>
      <c r="E134" s="31" t="s">
        <v>1054</v>
      </c>
    </row>
    <row r="135" spans="1:5" ht="102">
      <c r="A135" t="s">
        <v>44</v>
      </c>
      <c r="E135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0+O8+O17+O50+O75+O92+O113+O118+O127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1055</v>
      </c>
      <c s="32">
        <f>0+I8+I17+I50+I75+I92+I113+I118+I127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1055</v>
      </c>
      <c s="5"/>
      <c s="14" t="s">
        <v>1056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300.01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38.25">
      <c r="A11" s="30" t="s">
        <v>42</v>
      </c>
      <c r="E11" s="31" t="s">
        <v>1057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12.5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12.75">
      <c r="A15" s="30" t="s">
        <v>42</v>
      </c>
      <c r="E15" s="31" t="s">
        <v>964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19" t="s">
        <v>35</v>
      </c>
      <c s="23" t="s">
        <v>12</v>
      </c>
      <c s="23" t="s">
        <v>765</v>
      </c>
      <c s="19" t="s">
        <v>37</v>
      </c>
      <c s="24" t="s">
        <v>766</v>
      </c>
      <c s="25" t="s">
        <v>126</v>
      </c>
      <c s="26">
        <v>14.76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965</v>
      </c>
    </row>
    <row r="20" spans="1:5" ht="25.5">
      <c r="A20" s="30" t="s">
        <v>42</v>
      </c>
      <c r="E20" s="31" t="s">
        <v>1058</v>
      </c>
    </row>
    <row r="21" spans="1:5" ht="25.5">
      <c r="A21" t="s">
        <v>44</v>
      </c>
      <c r="E21" s="29" t="s">
        <v>967</v>
      </c>
    </row>
    <row r="22" spans="1:16" ht="12.75">
      <c r="A22" s="19" t="s">
        <v>35</v>
      </c>
      <c s="23" t="s">
        <v>23</v>
      </c>
      <c s="23" t="s">
        <v>215</v>
      </c>
      <c s="19" t="s">
        <v>37</v>
      </c>
      <c s="24" t="s">
        <v>216</v>
      </c>
      <c s="25" t="s">
        <v>126</v>
      </c>
      <c s="26">
        <v>14.6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968</v>
      </c>
    </row>
    <row r="24" spans="1:5" ht="12.75">
      <c r="A24" s="30" t="s">
        <v>42</v>
      </c>
      <c r="E24" s="31" t="s">
        <v>1059</v>
      </c>
    </row>
    <row r="25" spans="1:5" ht="318.75">
      <c r="A25" t="s">
        <v>44</v>
      </c>
      <c r="E25" s="29" t="s">
        <v>219</v>
      </c>
    </row>
    <row r="26" spans="1:16" ht="12.75">
      <c r="A26" s="19" t="s">
        <v>35</v>
      </c>
      <c s="23" t="s">
        <v>25</v>
      </c>
      <c s="23" t="s">
        <v>242</v>
      </c>
      <c s="19" t="s">
        <v>37</v>
      </c>
      <c s="24" t="s">
        <v>243</v>
      </c>
      <c s="25" t="s">
        <v>126</v>
      </c>
      <c s="26">
        <v>110.495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1060</v>
      </c>
    </row>
    <row r="28" spans="1:5" ht="63.75">
      <c r="A28" s="30" t="s">
        <v>42</v>
      </c>
      <c r="E28" s="31" t="s">
        <v>1061</v>
      </c>
    </row>
    <row r="29" spans="1:5" ht="344.25">
      <c r="A29" t="s">
        <v>44</v>
      </c>
      <c r="E29" s="29" t="s">
        <v>972</v>
      </c>
    </row>
    <row r="30" spans="1:16" ht="12.75">
      <c r="A30" s="19" t="s">
        <v>35</v>
      </c>
      <c s="23" t="s">
        <v>27</v>
      </c>
      <c s="23" t="s">
        <v>1062</v>
      </c>
      <c s="19" t="s">
        <v>37</v>
      </c>
      <c s="24" t="s">
        <v>1063</v>
      </c>
      <c s="25" t="s">
        <v>126</v>
      </c>
      <c s="26">
        <v>47.355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1064</v>
      </c>
    </row>
    <row r="32" spans="1:5" ht="63.75">
      <c r="A32" s="30" t="s">
        <v>42</v>
      </c>
      <c r="E32" s="31" t="s">
        <v>1065</v>
      </c>
    </row>
    <row r="33" spans="1:5" ht="344.25">
      <c r="A33" t="s">
        <v>44</v>
      </c>
      <c r="E33" s="29" t="s">
        <v>1066</v>
      </c>
    </row>
    <row r="34" spans="1:16" ht="12.75">
      <c r="A34" s="19" t="s">
        <v>35</v>
      </c>
      <c s="23" t="s">
        <v>64</v>
      </c>
      <c s="23" t="s">
        <v>248</v>
      </c>
      <c s="19" t="s">
        <v>37</v>
      </c>
      <c s="24" t="s">
        <v>249</v>
      </c>
      <c s="25" t="s">
        <v>126</v>
      </c>
      <c s="26">
        <v>14.76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973</v>
      </c>
    </row>
    <row r="36" spans="1:5" ht="12.75">
      <c r="A36" s="30" t="s">
        <v>42</v>
      </c>
      <c r="E36" s="31" t="s">
        <v>1067</v>
      </c>
    </row>
    <row r="37" spans="1:5" ht="191.25">
      <c r="A37" t="s">
        <v>44</v>
      </c>
      <c r="E37" s="29" t="s">
        <v>252</v>
      </c>
    </row>
    <row r="38" spans="1:16" ht="12.75">
      <c r="A38" s="19" t="s">
        <v>35</v>
      </c>
      <c s="23" t="s">
        <v>68</v>
      </c>
      <c s="23" t="s">
        <v>257</v>
      </c>
      <c s="19" t="s">
        <v>37</v>
      </c>
      <c s="24" t="s">
        <v>258</v>
      </c>
      <c s="25" t="s">
        <v>126</v>
      </c>
      <c s="26">
        <v>22.55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259</v>
      </c>
    </row>
    <row r="40" spans="1:5" ht="63.75">
      <c r="A40" s="30" t="s">
        <v>42</v>
      </c>
      <c r="E40" s="31" t="s">
        <v>1068</v>
      </c>
    </row>
    <row r="41" spans="1:5" ht="242.25">
      <c r="A41" t="s">
        <v>44</v>
      </c>
      <c r="E41" s="29" t="s">
        <v>261</v>
      </c>
    </row>
    <row r="42" spans="1:16" ht="12.75">
      <c r="A42" s="19" t="s">
        <v>35</v>
      </c>
      <c s="23" t="s">
        <v>30</v>
      </c>
      <c s="23" t="s">
        <v>275</v>
      </c>
      <c s="19" t="s">
        <v>37</v>
      </c>
      <c s="24" t="s">
        <v>276</v>
      </c>
      <c s="25" t="s">
        <v>107</v>
      </c>
      <c s="26">
        <v>90.2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51">
      <c r="A44" s="30" t="s">
        <v>42</v>
      </c>
      <c r="E44" s="31" t="s">
        <v>1069</v>
      </c>
    </row>
    <row r="45" spans="1:5" ht="38.25">
      <c r="A45" t="s">
        <v>44</v>
      </c>
      <c r="E45" s="29" t="s">
        <v>278</v>
      </c>
    </row>
    <row r="46" spans="1:16" ht="12.75">
      <c r="A46" s="19" t="s">
        <v>35</v>
      </c>
      <c s="23" t="s">
        <v>32</v>
      </c>
      <c s="23" t="s">
        <v>280</v>
      </c>
      <c s="19" t="s">
        <v>37</v>
      </c>
      <c s="24" t="s">
        <v>281</v>
      </c>
      <c s="25" t="s">
        <v>126</v>
      </c>
      <c s="26">
        <v>14.76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977</v>
      </c>
    </row>
    <row r="48" spans="1:5" ht="25.5">
      <c r="A48" s="30" t="s">
        <v>42</v>
      </c>
      <c r="E48" s="31" t="s">
        <v>1070</v>
      </c>
    </row>
    <row r="49" spans="1:5" ht="38.25">
      <c r="A49" t="s">
        <v>44</v>
      </c>
      <c r="E49" s="29" t="s">
        <v>284</v>
      </c>
    </row>
    <row r="50" spans="1:18" ht="12.75" customHeight="1">
      <c r="A50" s="5" t="s">
        <v>33</v>
      </c>
      <c s="5"/>
      <c s="35" t="s">
        <v>13</v>
      </c>
      <c s="5"/>
      <c s="21" t="s">
        <v>285</v>
      </c>
      <c s="5"/>
      <c s="5"/>
      <c s="5"/>
      <c s="36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19" t="s">
        <v>35</v>
      </c>
      <c s="23" t="s">
        <v>83</v>
      </c>
      <c s="23" t="s">
        <v>979</v>
      </c>
      <c s="19" t="s">
        <v>37</v>
      </c>
      <c s="24" t="s">
        <v>980</v>
      </c>
      <c s="25" t="s">
        <v>126</v>
      </c>
      <c s="26">
        <v>6.986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981</v>
      </c>
    </row>
    <row r="53" spans="1:5" ht="51">
      <c r="A53" s="30" t="s">
        <v>42</v>
      </c>
      <c r="E53" s="31" t="s">
        <v>1071</v>
      </c>
    </row>
    <row r="54" spans="1:5" ht="51">
      <c r="A54" t="s">
        <v>44</v>
      </c>
      <c r="E54" s="29" t="s">
        <v>983</v>
      </c>
    </row>
    <row r="55" spans="1:16" ht="12.75">
      <c r="A55" s="19" t="s">
        <v>35</v>
      </c>
      <c s="23" t="s">
        <v>146</v>
      </c>
      <c s="23" t="s">
        <v>984</v>
      </c>
      <c s="19" t="s">
        <v>37</v>
      </c>
      <c s="24" t="s">
        <v>985</v>
      </c>
      <c s="25" t="s">
        <v>107</v>
      </c>
      <c s="26">
        <v>75.44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986</v>
      </c>
    </row>
    <row r="57" spans="1:5" ht="51">
      <c r="A57" s="30" t="s">
        <v>42</v>
      </c>
      <c r="E57" s="31" t="s">
        <v>1072</v>
      </c>
    </row>
    <row r="58" spans="1:5" ht="102">
      <c r="A58" t="s">
        <v>44</v>
      </c>
      <c r="E58" s="29" t="s">
        <v>988</v>
      </c>
    </row>
    <row r="59" spans="1:16" ht="12.75">
      <c r="A59" s="19" t="s">
        <v>35</v>
      </c>
      <c s="23" t="s">
        <v>151</v>
      </c>
      <c s="23" t="s">
        <v>989</v>
      </c>
      <c s="19" t="s">
        <v>37</v>
      </c>
      <c s="24" t="s">
        <v>990</v>
      </c>
      <c s="25" t="s">
        <v>197</v>
      </c>
      <c s="26">
        <v>184.5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991</v>
      </c>
    </row>
    <row r="61" spans="1:5" ht="51">
      <c r="A61" s="30" t="s">
        <v>42</v>
      </c>
      <c r="E61" s="31" t="s">
        <v>1073</v>
      </c>
    </row>
    <row r="62" spans="1:5" ht="51">
      <c r="A62" t="s">
        <v>44</v>
      </c>
      <c r="E62" s="29" t="s">
        <v>993</v>
      </c>
    </row>
    <row r="63" spans="1:16" ht="25.5">
      <c r="A63" s="19" t="s">
        <v>35</v>
      </c>
      <c s="23" t="s">
        <v>156</v>
      </c>
      <c s="23" t="s">
        <v>994</v>
      </c>
      <c s="19" t="s">
        <v>37</v>
      </c>
      <c s="24" t="s">
        <v>995</v>
      </c>
      <c s="25" t="s">
        <v>197</v>
      </c>
      <c s="26">
        <v>55.35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996</v>
      </c>
    </row>
    <row r="65" spans="1:5" ht="51">
      <c r="A65" s="30" t="s">
        <v>42</v>
      </c>
      <c r="E65" s="31" t="s">
        <v>1074</v>
      </c>
    </row>
    <row r="66" spans="1:5" ht="63.75">
      <c r="A66" t="s">
        <v>44</v>
      </c>
      <c r="E66" s="29" t="s">
        <v>998</v>
      </c>
    </row>
    <row r="67" spans="1:16" ht="25.5">
      <c r="A67" s="19" t="s">
        <v>35</v>
      </c>
      <c s="23" t="s">
        <v>161</v>
      </c>
      <c s="23" t="s">
        <v>999</v>
      </c>
      <c s="19" t="s">
        <v>37</v>
      </c>
      <c s="24" t="s">
        <v>1000</v>
      </c>
      <c s="25" t="s">
        <v>197</v>
      </c>
      <c s="26">
        <v>73.8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1001</v>
      </c>
    </row>
    <row r="69" spans="1:5" ht="51">
      <c r="A69" s="30" t="s">
        <v>42</v>
      </c>
      <c r="E69" s="31" t="s">
        <v>1075</v>
      </c>
    </row>
    <row r="70" spans="1:5" ht="63.75">
      <c r="A70" t="s">
        <v>44</v>
      </c>
      <c r="E70" s="29" t="s">
        <v>998</v>
      </c>
    </row>
    <row r="71" spans="1:16" ht="25.5">
      <c r="A71" s="19" t="s">
        <v>35</v>
      </c>
      <c s="23" t="s">
        <v>166</v>
      </c>
      <c s="23" t="s">
        <v>1076</v>
      </c>
      <c s="19" t="s">
        <v>37</v>
      </c>
      <c s="24" t="s">
        <v>1077</v>
      </c>
      <c s="25" t="s">
        <v>197</v>
      </c>
      <c s="26">
        <v>55.35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1078</v>
      </c>
    </row>
    <row r="73" spans="1:5" ht="51">
      <c r="A73" s="30" t="s">
        <v>42</v>
      </c>
      <c r="E73" s="31" t="s">
        <v>1079</v>
      </c>
    </row>
    <row r="74" spans="1:5" ht="63.75">
      <c r="A74" t="s">
        <v>44</v>
      </c>
      <c r="E74" s="29" t="s">
        <v>998</v>
      </c>
    </row>
    <row r="75" spans="1:18" ht="12.75" customHeight="1">
      <c r="A75" s="5" t="s">
        <v>33</v>
      </c>
      <c s="5"/>
      <c s="35" t="s">
        <v>12</v>
      </c>
      <c s="5"/>
      <c s="21" t="s">
        <v>696</v>
      </c>
      <c s="5"/>
      <c s="5"/>
      <c s="5"/>
      <c s="36">
        <f>0+Q75</f>
      </c>
      <c r="O75">
        <f>0+R75</f>
      </c>
      <c r="Q75">
        <f>0+I76+I80+I84+I88</f>
      </c>
      <c>
        <f>0+O76+O80+O84+O88</f>
      </c>
    </row>
    <row r="76" spans="1:16" ht="12.75">
      <c r="A76" s="19" t="s">
        <v>35</v>
      </c>
      <c s="23" t="s">
        <v>241</v>
      </c>
      <c s="23" t="s">
        <v>1003</v>
      </c>
      <c s="19" t="s">
        <v>37</v>
      </c>
      <c s="24" t="s">
        <v>1004</v>
      </c>
      <c s="25" t="s">
        <v>126</v>
      </c>
      <c s="26">
        <v>61.5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1005</v>
      </c>
    </row>
    <row r="78" spans="1:5" ht="51">
      <c r="A78" s="30" t="s">
        <v>42</v>
      </c>
      <c r="E78" s="31" t="s">
        <v>1080</v>
      </c>
    </row>
    <row r="79" spans="1:5" ht="395.25">
      <c r="A79" t="s">
        <v>44</v>
      </c>
      <c r="E79" s="29" t="s">
        <v>1007</v>
      </c>
    </row>
    <row r="80" spans="1:16" ht="12.75">
      <c r="A80" s="19" t="s">
        <v>35</v>
      </c>
      <c s="23" t="s">
        <v>247</v>
      </c>
      <c s="23" t="s">
        <v>1008</v>
      </c>
      <c s="19" t="s">
        <v>37</v>
      </c>
      <c s="24" t="s">
        <v>1009</v>
      </c>
      <c s="25" t="s">
        <v>92</v>
      </c>
      <c s="26">
        <v>7.38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12.75">
      <c r="A82" s="30" t="s">
        <v>42</v>
      </c>
      <c r="E82" s="31" t="s">
        <v>1081</v>
      </c>
    </row>
    <row r="83" spans="1:5" ht="267.75">
      <c r="A83" t="s">
        <v>44</v>
      </c>
      <c r="E83" s="29" t="s">
        <v>1011</v>
      </c>
    </row>
    <row r="84" spans="1:16" ht="12.75">
      <c r="A84" s="19" t="s">
        <v>35</v>
      </c>
      <c s="23" t="s">
        <v>253</v>
      </c>
      <c s="23" t="s">
        <v>1012</v>
      </c>
      <c s="19" t="s">
        <v>37</v>
      </c>
      <c s="24" t="s">
        <v>1013</v>
      </c>
      <c s="25" t="s">
        <v>126</v>
      </c>
      <c s="26">
        <v>12.3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51">
      <c r="A86" s="30" t="s">
        <v>42</v>
      </c>
      <c r="E86" s="31" t="s">
        <v>1082</v>
      </c>
    </row>
    <row r="87" spans="1:5" ht="408">
      <c r="A87" t="s">
        <v>44</v>
      </c>
      <c r="E87" s="29" t="s">
        <v>1015</v>
      </c>
    </row>
    <row r="88" spans="1:16" ht="12.75">
      <c r="A88" s="19" t="s">
        <v>35</v>
      </c>
      <c s="23" t="s">
        <v>256</v>
      </c>
      <c s="23" t="s">
        <v>1016</v>
      </c>
      <c s="19" t="s">
        <v>37</v>
      </c>
      <c s="24" t="s">
        <v>1017</v>
      </c>
      <c s="25" t="s">
        <v>92</v>
      </c>
      <c s="26">
        <v>2.214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12.75">
      <c r="A90" s="30" t="s">
        <v>42</v>
      </c>
      <c r="E90" s="31" t="s">
        <v>1083</v>
      </c>
    </row>
    <row r="91" spans="1:5" ht="242.25">
      <c r="A91" t="s">
        <v>44</v>
      </c>
      <c r="E91" s="29" t="s">
        <v>1019</v>
      </c>
    </row>
    <row r="92" spans="1:18" ht="12.75" customHeight="1">
      <c r="A92" s="5" t="s">
        <v>33</v>
      </c>
      <c s="5"/>
      <c s="35" t="s">
        <v>23</v>
      </c>
      <c s="5"/>
      <c s="21" t="s">
        <v>309</v>
      </c>
      <c s="5"/>
      <c s="5"/>
      <c s="5"/>
      <c s="36">
        <f>0+Q92</f>
      </c>
      <c r="O92">
        <f>0+R92</f>
      </c>
      <c r="Q92">
        <f>0+I93+I97+I101+I105+I109</f>
      </c>
      <c>
        <f>0+O93+O97+O101+O105+O109</f>
      </c>
    </row>
    <row r="93" spans="1:16" ht="12.75">
      <c r="A93" s="19" t="s">
        <v>35</v>
      </c>
      <c s="23" t="s">
        <v>262</v>
      </c>
      <c s="23" t="s">
        <v>311</v>
      </c>
      <c s="19" t="s">
        <v>51</v>
      </c>
      <c s="24" t="s">
        <v>312</v>
      </c>
      <c s="25" t="s">
        <v>126</v>
      </c>
      <c s="26">
        <v>43.296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1020</v>
      </c>
    </row>
    <row r="95" spans="1:5" ht="63.75">
      <c r="A95" s="30" t="s">
        <v>42</v>
      </c>
      <c r="E95" s="31" t="s">
        <v>1084</v>
      </c>
    </row>
    <row r="96" spans="1:5" ht="395.25">
      <c r="A96" t="s">
        <v>44</v>
      </c>
      <c r="E96" s="29" t="s">
        <v>709</v>
      </c>
    </row>
    <row r="97" spans="1:16" ht="12.75">
      <c r="A97" s="19" t="s">
        <v>35</v>
      </c>
      <c s="23" t="s">
        <v>268</v>
      </c>
      <c s="23" t="s">
        <v>619</v>
      </c>
      <c s="19" t="s">
        <v>37</v>
      </c>
      <c s="24" t="s">
        <v>620</v>
      </c>
      <c s="25" t="s">
        <v>126</v>
      </c>
      <c s="26">
        <v>16.403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621</v>
      </c>
    </row>
    <row r="99" spans="1:5" ht="63.75">
      <c r="A99" s="30" t="s">
        <v>42</v>
      </c>
      <c r="E99" s="31" t="s">
        <v>1085</v>
      </c>
    </row>
    <row r="100" spans="1:5" ht="369.75">
      <c r="A100" t="s">
        <v>44</v>
      </c>
      <c r="E100" s="29" t="s">
        <v>315</v>
      </c>
    </row>
    <row r="101" spans="1:16" ht="12.75">
      <c r="A101" s="19" t="s">
        <v>35</v>
      </c>
      <c s="23" t="s">
        <v>274</v>
      </c>
      <c s="23" t="s">
        <v>1023</v>
      </c>
      <c s="19" t="s">
        <v>37</v>
      </c>
      <c s="24" t="s">
        <v>1024</v>
      </c>
      <c s="25" t="s">
        <v>126</v>
      </c>
      <c s="26">
        <v>45.1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1025</v>
      </c>
    </row>
    <row r="103" spans="1:5" ht="51">
      <c r="A103" s="30" t="s">
        <v>42</v>
      </c>
      <c r="E103" s="31" t="s">
        <v>1086</v>
      </c>
    </row>
    <row r="104" spans="1:5" ht="38.25">
      <c r="A104" t="s">
        <v>44</v>
      </c>
      <c r="E104" s="29" t="s">
        <v>308</v>
      </c>
    </row>
    <row r="105" spans="1:16" ht="12.75">
      <c r="A105" s="19" t="s">
        <v>35</v>
      </c>
      <c s="23" t="s">
        <v>279</v>
      </c>
      <c s="23" t="s">
        <v>631</v>
      </c>
      <c s="19" t="s">
        <v>37</v>
      </c>
      <c s="24" t="s">
        <v>632</v>
      </c>
      <c s="25" t="s">
        <v>126</v>
      </c>
      <c s="26">
        <v>54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1087</v>
      </c>
    </row>
    <row r="107" spans="1:5" ht="51">
      <c r="A107" s="30" t="s">
        <v>42</v>
      </c>
      <c r="E107" s="31" t="s">
        <v>1088</v>
      </c>
    </row>
    <row r="108" spans="1:5" ht="51">
      <c r="A108" t="s">
        <v>44</v>
      </c>
      <c r="E108" s="29" t="s">
        <v>635</v>
      </c>
    </row>
    <row r="109" spans="1:16" ht="12.75">
      <c r="A109" s="19" t="s">
        <v>35</v>
      </c>
      <c s="23" t="s">
        <v>286</v>
      </c>
      <c s="23" t="s">
        <v>636</v>
      </c>
      <c s="19" t="s">
        <v>37</v>
      </c>
      <c s="24" t="s">
        <v>637</v>
      </c>
      <c s="25" t="s">
        <v>126</v>
      </c>
      <c s="26">
        <v>29.16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909</v>
      </c>
    </row>
    <row r="111" spans="1:5" ht="63.75">
      <c r="A111" s="30" t="s">
        <v>42</v>
      </c>
      <c r="E111" s="31" t="s">
        <v>1089</v>
      </c>
    </row>
    <row r="112" spans="1:5" ht="102">
      <c r="A112" t="s">
        <v>44</v>
      </c>
      <c r="E112" s="29" t="s">
        <v>640</v>
      </c>
    </row>
    <row r="113" spans="1:18" ht="12.75" customHeight="1">
      <c r="A113" s="5" t="s">
        <v>33</v>
      </c>
      <c s="5"/>
      <c s="35" t="s">
        <v>64</v>
      </c>
      <c s="5"/>
      <c s="21" t="s">
        <v>646</v>
      </c>
      <c s="5"/>
      <c s="5"/>
      <c s="5"/>
      <c s="36">
        <f>0+Q113</f>
      </c>
      <c r="O113">
        <f>0+R113</f>
      </c>
      <c r="Q113">
        <f>0+I114</f>
      </c>
      <c>
        <f>0+O114</f>
      </c>
    </row>
    <row r="114" spans="1:16" ht="12.75">
      <c r="A114" s="19" t="s">
        <v>35</v>
      </c>
      <c s="23" t="s">
        <v>292</v>
      </c>
      <c s="23" t="s">
        <v>1028</v>
      </c>
      <c s="19" t="s">
        <v>37</v>
      </c>
      <c s="24" t="s">
        <v>1029</v>
      </c>
      <c s="25" t="s">
        <v>107</v>
      </c>
      <c s="26">
        <v>14.145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1030</v>
      </c>
    </row>
    <row r="116" spans="1:5" ht="51">
      <c r="A116" s="30" t="s">
        <v>42</v>
      </c>
      <c r="E116" s="31" t="s">
        <v>1090</v>
      </c>
    </row>
    <row r="117" spans="1:5" ht="51">
      <c r="A117" t="s">
        <v>44</v>
      </c>
      <c r="E117" s="29" t="s">
        <v>1032</v>
      </c>
    </row>
    <row r="118" spans="1:18" ht="12.75" customHeight="1">
      <c r="A118" s="5" t="s">
        <v>33</v>
      </c>
      <c s="5"/>
      <c s="35" t="s">
        <v>68</v>
      </c>
      <c s="5"/>
      <c s="21" t="s">
        <v>361</v>
      </c>
      <c s="5"/>
      <c s="5"/>
      <c s="5"/>
      <c s="36">
        <f>0+Q118</f>
      </c>
      <c r="O118">
        <f>0+R118</f>
      </c>
      <c r="Q118">
        <f>0+I119+I123</f>
      </c>
      <c>
        <f>0+O119+O123</f>
      </c>
    </row>
    <row r="119" spans="1:16" ht="12.75">
      <c r="A119" s="19" t="s">
        <v>35</v>
      </c>
      <c s="23" t="s">
        <v>298</v>
      </c>
      <c s="23" t="s">
        <v>1033</v>
      </c>
      <c s="19" t="s">
        <v>37</v>
      </c>
      <c s="24" t="s">
        <v>1034</v>
      </c>
      <c s="25" t="s">
        <v>197</v>
      </c>
      <c s="26">
        <v>15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1035</v>
      </c>
    </row>
    <row r="121" spans="1:5" ht="12.75">
      <c r="A121" s="30" t="s">
        <v>42</v>
      </c>
      <c r="E121" s="31" t="s">
        <v>1091</v>
      </c>
    </row>
    <row r="122" spans="1:5" ht="255">
      <c r="A122" t="s">
        <v>44</v>
      </c>
      <c r="E122" s="29" t="s">
        <v>1037</v>
      </c>
    </row>
    <row r="123" spans="1:16" ht="12.75">
      <c r="A123" s="19" t="s">
        <v>35</v>
      </c>
      <c s="23" t="s">
        <v>303</v>
      </c>
      <c s="23" t="s">
        <v>1038</v>
      </c>
      <c s="19" t="s">
        <v>37</v>
      </c>
      <c s="24" t="s">
        <v>1039</v>
      </c>
      <c s="25" t="s">
        <v>197</v>
      </c>
      <c s="26">
        <v>41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1040</v>
      </c>
    </row>
    <row r="125" spans="1:5" ht="25.5">
      <c r="A125" s="30" t="s">
        <v>42</v>
      </c>
      <c r="E125" s="31" t="s">
        <v>1092</v>
      </c>
    </row>
    <row r="126" spans="1:5" ht="242.25">
      <c r="A126" t="s">
        <v>44</v>
      </c>
      <c r="E126" s="29" t="s">
        <v>1042</v>
      </c>
    </row>
    <row r="127" spans="1:18" ht="12.75" customHeight="1">
      <c r="A127" s="5" t="s">
        <v>33</v>
      </c>
      <c s="5"/>
      <c s="35" t="s">
        <v>30</v>
      </c>
      <c s="5"/>
      <c s="21" t="s">
        <v>145</v>
      </c>
      <c s="5"/>
      <c s="5"/>
      <c s="5"/>
      <c s="36">
        <f>0+Q127</f>
      </c>
      <c r="O127">
        <f>0+R127</f>
      </c>
      <c r="Q127">
        <f>0+I128+I132+I136+I140+I144</f>
      </c>
      <c>
        <f>0+O128+O132+O136+O140+O144</f>
      </c>
    </row>
    <row r="128" spans="1:16" ht="12.75">
      <c r="A128" s="19" t="s">
        <v>35</v>
      </c>
      <c s="23" t="s">
        <v>310</v>
      </c>
      <c s="23" t="s">
        <v>1043</v>
      </c>
      <c s="19" t="s">
        <v>37</v>
      </c>
      <c s="24" t="s">
        <v>1044</v>
      </c>
      <c s="25" t="s">
        <v>197</v>
      </c>
      <c s="26">
        <v>45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1045</v>
      </c>
    </row>
    <row r="130" spans="1:5" ht="25.5">
      <c r="A130" s="30" t="s">
        <v>42</v>
      </c>
      <c r="E130" s="31" t="s">
        <v>1093</v>
      </c>
    </row>
    <row r="131" spans="1:5" ht="114.75">
      <c r="A131" t="s">
        <v>44</v>
      </c>
      <c r="E131" s="29" t="s">
        <v>1047</v>
      </c>
    </row>
    <row r="132" spans="1:16" ht="12.75">
      <c r="A132" s="19" t="s">
        <v>35</v>
      </c>
      <c s="23" t="s">
        <v>316</v>
      </c>
      <c s="23" t="s">
        <v>831</v>
      </c>
      <c s="19" t="s">
        <v>37</v>
      </c>
      <c s="24" t="s">
        <v>832</v>
      </c>
      <c s="25" t="s">
        <v>197</v>
      </c>
      <c s="26">
        <v>17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1048</v>
      </c>
    </row>
    <row r="134" spans="1:5" ht="25.5">
      <c r="A134" s="30" t="s">
        <v>42</v>
      </c>
      <c r="E134" s="31" t="s">
        <v>1049</v>
      </c>
    </row>
    <row r="135" spans="1:5" ht="38.25">
      <c r="A135" t="s">
        <v>44</v>
      </c>
      <c r="E135" s="29" t="s">
        <v>410</v>
      </c>
    </row>
    <row r="136" spans="1:16" ht="12.75">
      <c r="A136" s="19" t="s">
        <v>35</v>
      </c>
      <c s="23" t="s">
        <v>322</v>
      </c>
      <c s="23" t="s">
        <v>406</v>
      </c>
      <c s="19" t="s">
        <v>37</v>
      </c>
      <c s="24" t="s">
        <v>407</v>
      </c>
      <c s="25" t="s">
        <v>197</v>
      </c>
      <c s="26">
        <v>10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1050</v>
      </c>
    </row>
    <row r="138" spans="1:5" ht="25.5">
      <c r="A138" s="30" t="s">
        <v>42</v>
      </c>
      <c r="E138" s="31" t="s">
        <v>1051</v>
      </c>
    </row>
    <row r="139" spans="1:5" ht="38.25">
      <c r="A139" t="s">
        <v>44</v>
      </c>
      <c r="E139" s="29" t="s">
        <v>410</v>
      </c>
    </row>
    <row r="140" spans="1:16" ht="12.75">
      <c r="A140" s="19" t="s">
        <v>35</v>
      </c>
      <c s="23" t="s">
        <v>328</v>
      </c>
      <c s="23" t="s">
        <v>432</v>
      </c>
      <c s="19" t="s">
        <v>37</v>
      </c>
      <c s="24" t="s">
        <v>433</v>
      </c>
      <c s="25" t="s">
        <v>79</v>
      </c>
      <c s="26">
        <v>3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25.5">
      <c r="A141" s="28" t="s">
        <v>40</v>
      </c>
      <c r="E141" s="29" t="s">
        <v>1052</v>
      </c>
    </row>
    <row r="142" spans="1:5" ht="25.5">
      <c r="A142" s="30" t="s">
        <v>42</v>
      </c>
      <c r="E142" s="31" t="s">
        <v>817</v>
      </c>
    </row>
    <row r="143" spans="1:5" ht="38.25">
      <c r="A143" t="s">
        <v>44</v>
      </c>
      <c r="E143" s="29" t="s">
        <v>436</v>
      </c>
    </row>
    <row r="144" spans="1:16" ht="12.75">
      <c r="A144" s="19" t="s">
        <v>35</v>
      </c>
      <c s="23" t="s">
        <v>334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37</v>
      </c>
    </row>
    <row r="146" spans="1:5" ht="25.5">
      <c r="A146" s="30" t="s">
        <v>42</v>
      </c>
      <c r="E146" s="31" t="s">
        <v>1054</v>
      </c>
    </row>
    <row r="147" spans="1:5" ht="102">
      <c r="A147" t="s">
        <v>44</v>
      </c>
      <c r="E147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0+O8+O17+O54+O79+O96+O117+O122+O131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1094</v>
      </c>
      <c s="32">
        <f>0+I8+I17+I54+I79+I96+I117+I122+I131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1094</v>
      </c>
      <c s="5"/>
      <c s="14" t="s">
        <v>1095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362.72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51">
      <c r="A11" s="30" t="s">
        <v>42</v>
      </c>
      <c r="E11" s="31" t="s">
        <v>1096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12.5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12.75">
      <c r="A15" s="30" t="s">
        <v>42</v>
      </c>
      <c r="E15" s="31" t="s">
        <v>964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35</v>
      </c>
      <c s="23" t="s">
        <v>12</v>
      </c>
      <c s="23" t="s">
        <v>765</v>
      </c>
      <c s="19" t="s">
        <v>37</v>
      </c>
      <c s="24" t="s">
        <v>766</v>
      </c>
      <c s="25" t="s">
        <v>126</v>
      </c>
      <c s="26">
        <v>20.52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965</v>
      </c>
    </row>
    <row r="20" spans="1:5" ht="25.5">
      <c r="A20" s="30" t="s">
        <v>42</v>
      </c>
      <c r="E20" s="31" t="s">
        <v>1097</v>
      </c>
    </row>
    <row r="21" spans="1:5" ht="25.5">
      <c r="A21" t="s">
        <v>44</v>
      </c>
      <c r="E21" s="29" t="s">
        <v>967</v>
      </c>
    </row>
    <row r="22" spans="1:16" ht="12.75">
      <c r="A22" s="19" t="s">
        <v>35</v>
      </c>
      <c s="23" t="s">
        <v>23</v>
      </c>
      <c s="23" t="s">
        <v>215</v>
      </c>
      <c s="19" t="s">
        <v>37</v>
      </c>
      <c s="24" t="s">
        <v>216</v>
      </c>
      <c s="25" t="s">
        <v>126</v>
      </c>
      <c s="26">
        <v>20.52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968</v>
      </c>
    </row>
    <row r="24" spans="1:5" ht="12.75">
      <c r="A24" s="30" t="s">
        <v>42</v>
      </c>
      <c r="E24" s="31" t="s">
        <v>1098</v>
      </c>
    </row>
    <row r="25" spans="1:5" ht="318.75">
      <c r="A25" t="s">
        <v>44</v>
      </c>
      <c r="E25" s="29" t="s">
        <v>219</v>
      </c>
    </row>
    <row r="26" spans="1:16" ht="12.75">
      <c r="A26" s="19" t="s">
        <v>35</v>
      </c>
      <c s="23" t="s">
        <v>25</v>
      </c>
      <c s="23" t="s">
        <v>1099</v>
      </c>
      <c s="19" t="s">
        <v>37</v>
      </c>
      <c s="24" t="s">
        <v>1100</v>
      </c>
      <c s="25" t="s">
        <v>126</v>
      </c>
      <c s="26">
        <v>21.945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1101</v>
      </c>
    </row>
    <row r="28" spans="1:5" ht="63.75">
      <c r="A28" s="30" t="s">
        <v>42</v>
      </c>
      <c r="E28" s="31" t="s">
        <v>1102</v>
      </c>
    </row>
    <row r="29" spans="1:5" ht="357">
      <c r="A29" t="s">
        <v>44</v>
      </c>
      <c r="E29" s="29" t="s">
        <v>1103</v>
      </c>
    </row>
    <row r="30" spans="1:16" ht="12.75">
      <c r="A30" s="19" t="s">
        <v>35</v>
      </c>
      <c s="23" t="s">
        <v>27</v>
      </c>
      <c s="23" t="s">
        <v>242</v>
      </c>
      <c s="19" t="s">
        <v>37</v>
      </c>
      <c s="24" t="s">
        <v>243</v>
      </c>
      <c s="25" t="s">
        <v>126</v>
      </c>
      <c s="26">
        <v>87.78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1060</v>
      </c>
    </row>
    <row r="32" spans="1:5" ht="63.75">
      <c r="A32" s="30" t="s">
        <v>42</v>
      </c>
      <c r="E32" s="31" t="s">
        <v>1104</v>
      </c>
    </row>
    <row r="33" spans="1:5" ht="344.25">
      <c r="A33" t="s">
        <v>44</v>
      </c>
      <c r="E33" s="29" t="s">
        <v>972</v>
      </c>
    </row>
    <row r="34" spans="1:16" ht="12.75">
      <c r="A34" s="19" t="s">
        <v>35</v>
      </c>
      <c s="23" t="s">
        <v>64</v>
      </c>
      <c s="23" t="s">
        <v>1062</v>
      </c>
      <c s="19" t="s">
        <v>37</v>
      </c>
      <c s="24" t="s">
        <v>1063</v>
      </c>
      <c s="25" t="s">
        <v>126</v>
      </c>
      <c s="26">
        <v>78.925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1064</v>
      </c>
    </row>
    <row r="36" spans="1:5" ht="63.75">
      <c r="A36" s="30" t="s">
        <v>42</v>
      </c>
      <c r="E36" s="31" t="s">
        <v>1105</v>
      </c>
    </row>
    <row r="37" spans="1:5" ht="344.25">
      <c r="A37" t="s">
        <v>44</v>
      </c>
      <c r="E37" s="29" t="s">
        <v>1066</v>
      </c>
    </row>
    <row r="38" spans="1:16" ht="12.75">
      <c r="A38" s="19" t="s">
        <v>35</v>
      </c>
      <c s="23" t="s">
        <v>68</v>
      </c>
      <c s="23" t="s">
        <v>248</v>
      </c>
      <c s="19" t="s">
        <v>37</v>
      </c>
      <c s="24" t="s">
        <v>249</v>
      </c>
      <c s="25" t="s">
        <v>126</v>
      </c>
      <c s="26">
        <v>20.52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973</v>
      </c>
    </row>
    <row r="40" spans="1:5" ht="12.75">
      <c r="A40" s="30" t="s">
        <v>42</v>
      </c>
      <c r="E40" s="31" t="s">
        <v>1106</v>
      </c>
    </row>
    <row r="41" spans="1:5" ht="191.25">
      <c r="A41" t="s">
        <v>44</v>
      </c>
      <c r="E41" s="29" t="s">
        <v>252</v>
      </c>
    </row>
    <row r="42" spans="1:16" ht="12.75">
      <c r="A42" s="19" t="s">
        <v>35</v>
      </c>
      <c s="23" t="s">
        <v>30</v>
      </c>
      <c s="23" t="s">
        <v>257</v>
      </c>
      <c s="19" t="s">
        <v>37</v>
      </c>
      <c s="24" t="s">
        <v>258</v>
      </c>
      <c s="25" t="s">
        <v>126</v>
      </c>
      <c s="26">
        <v>36.08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259</v>
      </c>
    </row>
    <row r="44" spans="1:5" ht="63.75">
      <c r="A44" s="30" t="s">
        <v>42</v>
      </c>
      <c r="E44" s="31" t="s">
        <v>1107</v>
      </c>
    </row>
    <row r="45" spans="1:5" ht="242.25">
      <c r="A45" t="s">
        <v>44</v>
      </c>
      <c r="E45" s="29" t="s">
        <v>261</v>
      </c>
    </row>
    <row r="46" spans="1:16" ht="12.75">
      <c r="A46" s="19" t="s">
        <v>35</v>
      </c>
      <c s="23" t="s">
        <v>32</v>
      </c>
      <c s="23" t="s">
        <v>275</v>
      </c>
      <c s="19" t="s">
        <v>37</v>
      </c>
      <c s="24" t="s">
        <v>276</v>
      </c>
      <c s="25" t="s">
        <v>107</v>
      </c>
      <c s="26">
        <v>125.4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51">
      <c r="A48" s="30" t="s">
        <v>42</v>
      </c>
      <c r="E48" s="31" t="s">
        <v>1108</v>
      </c>
    </row>
    <row r="49" spans="1:5" ht="38.25">
      <c r="A49" t="s">
        <v>44</v>
      </c>
      <c r="E49" s="29" t="s">
        <v>278</v>
      </c>
    </row>
    <row r="50" spans="1:16" ht="12.75">
      <c r="A50" s="19" t="s">
        <v>35</v>
      </c>
      <c s="23" t="s">
        <v>83</v>
      </c>
      <c s="23" t="s">
        <v>280</v>
      </c>
      <c s="19" t="s">
        <v>37</v>
      </c>
      <c s="24" t="s">
        <v>281</v>
      </c>
      <c s="25" t="s">
        <v>126</v>
      </c>
      <c s="26">
        <v>20.52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977</v>
      </c>
    </row>
    <row r="52" spans="1:5" ht="25.5">
      <c r="A52" s="30" t="s">
        <v>42</v>
      </c>
      <c r="E52" s="31" t="s">
        <v>1109</v>
      </c>
    </row>
    <row r="53" spans="1:5" ht="38.25">
      <c r="A53" t="s">
        <v>44</v>
      </c>
      <c r="E53" s="29" t="s">
        <v>284</v>
      </c>
    </row>
    <row r="54" spans="1:18" ht="12.75" customHeight="1">
      <c r="A54" s="5" t="s">
        <v>33</v>
      </c>
      <c s="5"/>
      <c s="35" t="s">
        <v>13</v>
      </c>
      <c s="5"/>
      <c s="21" t="s">
        <v>285</v>
      </c>
      <c s="5"/>
      <c s="5"/>
      <c s="5"/>
      <c s="36">
        <f>0+Q54</f>
      </c>
      <c r="O54">
        <f>0+R54</f>
      </c>
      <c r="Q54">
        <f>0+I55+I59+I63+I67+I71+I75</f>
      </c>
      <c>
        <f>0+O55+O59+O63+O67+O71+O75</f>
      </c>
    </row>
    <row r="55" spans="1:16" ht="12.75">
      <c r="A55" s="19" t="s">
        <v>35</v>
      </c>
      <c s="23" t="s">
        <v>146</v>
      </c>
      <c s="23" t="s">
        <v>979</v>
      </c>
      <c s="19" t="s">
        <v>37</v>
      </c>
      <c s="24" t="s">
        <v>980</v>
      </c>
      <c s="25" t="s">
        <v>126</v>
      </c>
      <c s="26">
        <v>9.713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981</v>
      </c>
    </row>
    <row r="57" spans="1:5" ht="51">
      <c r="A57" s="30" t="s">
        <v>42</v>
      </c>
      <c r="E57" s="31" t="s">
        <v>1110</v>
      </c>
    </row>
    <row r="58" spans="1:5" ht="51">
      <c r="A58" t="s">
        <v>44</v>
      </c>
      <c r="E58" s="29" t="s">
        <v>983</v>
      </c>
    </row>
    <row r="59" spans="1:16" ht="12.75">
      <c r="A59" s="19" t="s">
        <v>35</v>
      </c>
      <c s="23" t="s">
        <v>151</v>
      </c>
      <c s="23" t="s">
        <v>984</v>
      </c>
      <c s="19" t="s">
        <v>37</v>
      </c>
      <c s="24" t="s">
        <v>985</v>
      </c>
      <c s="25" t="s">
        <v>107</v>
      </c>
      <c s="26">
        <v>104.88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986</v>
      </c>
    </row>
    <row r="61" spans="1:5" ht="51">
      <c r="A61" s="30" t="s">
        <v>42</v>
      </c>
      <c r="E61" s="31" t="s">
        <v>1111</v>
      </c>
    </row>
    <row r="62" spans="1:5" ht="102">
      <c r="A62" t="s">
        <v>44</v>
      </c>
      <c r="E62" s="29" t="s">
        <v>988</v>
      </c>
    </row>
    <row r="63" spans="1:16" ht="12.75">
      <c r="A63" s="19" t="s">
        <v>35</v>
      </c>
      <c s="23" t="s">
        <v>156</v>
      </c>
      <c s="23" t="s">
        <v>989</v>
      </c>
      <c s="19" t="s">
        <v>37</v>
      </c>
      <c s="24" t="s">
        <v>990</v>
      </c>
      <c s="25" t="s">
        <v>197</v>
      </c>
      <c s="26">
        <v>256.5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991</v>
      </c>
    </row>
    <row r="65" spans="1:5" ht="51">
      <c r="A65" s="30" t="s">
        <v>42</v>
      </c>
      <c r="E65" s="31" t="s">
        <v>1112</v>
      </c>
    </row>
    <row r="66" spans="1:5" ht="51">
      <c r="A66" t="s">
        <v>44</v>
      </c>
      <c r="E66" s="29" t="s">
        <v>993</v>
      </c>
    </row>
    <row r="67" spans="1:16" ht="25.5">
      <c r="A67" s="19" t="s">
        <v>35</v>
      </c>
      <c s="23" t="s">
        <v>161</v>
      </c>
      <c s="23" t="s">
        <v>994</v>
      </c>
      <c s="19" t="s">
        <v>37</v>
      </c>
      <c s="24" t="s">
        <v>995</v>
      </c>
      <c s="25" t="s">
        <v>197</v>
      </c>
      <c s="26">
        <v>76.95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996</v>
      </c>
    </row>
    <row r="69" spans="1:5" ht="51">
      <c r="A69" s="30" t="s">
        <v>42</v>
      </c>
      <c r="E69" s="31" t="s">
        <v>1113</v>
      </c>
    </row>
    <row r="70" spans="1:5" ht="63.75">
      <c r="A70" t="s">
        <v>44</v>
      </c>
      <c r="E70" s="29" t="s">
        <v>998</v>
      </c>
    </row>
    <row r="71" spans="1:16" ht="25.5">
      <c r="A71" s="19" t="s">
        <v>35</v>
      </c>
      <c s="23" t="s">
        <v>166</v>
      </c>
      <c s="23" t="s">
        <v>999</v>
      </c>
      <c s="19" t="s">
        <v>37</v>
      </c>
      <c s="24" t="s">
        <v>1000</v>
      </c>
      <c s="25" t="s">
        <v>197</v>
      </c>
      <c s="26">
        <v>102.6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1001</v>
      </c>
    </row>
    <row r="73" spans="1:5" ht="51">
      <c r="A73" s="30" t="s">
        <v>42</v>
      </c>
      <c r="E73" s="31" t="s">
        <v>1114</v>
      </c>
    </row>
    <row r="74" spans="1:5" ht="63.75">
      <c r="A74" t="s">
        <v>44</v>
      </c>
      <c r="E74" s="29" t="s">
        <v>998</v>
      </c>
    </row>
    <row r="75" spans="1:16" ht="25.5">
      <c r="A75" s="19" t="s">
        <v>35</v>
      </c>
      <c s="23" t="s">
        <v>241</v>
      </c>
      <c s="23" t="s">
        <v>1076</v>
      </c>
      <c s="19" t="s">
        <v>37</v>
      </c>
      <c s="24" t="s">
        <v>1077</v>
      </c>
      <c s="25" t="s">
        <v>197</v>
      </c>
      <c s="26">
        <v>76.95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1078</v>
      </c>
    </row>
    <row r="77" spans="1:5" ht="51">
      <c r="A77" s="30" t="s">
        <v>42</v>
      </c>
      <c r="E77" s="31" t="s">
        <v>1115</v>
      </c>
    </row>
    <row r="78" spans="1:5" ht="63.75">
      <c r="A78" t="s">
        <v>44</v>
      </c>
      <c r="E78" s="29" t="s">
        <v>998</v>
      </c>
    </row>
    <row r="79" spans="1:18" ht="12.75" customHeight="1">
      <c r="A79" s="5" t="s">
        <v>33</v>
      </c>
      <c s="5"/>
      <c s="35" t="s">
        <v>12</v>
      </c>
      <c s="5"/>
      <c s="21" t="s">
        <v>696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9" t="s">
        <v>35</v>
      </c>
      <c s="23" t="s">
        <v>247</v>
      </c>
      <c s="23" t="s">
        <v>1003</v>
      </c>
      <c s="19" t="s">
        <v>37</v>
      </c>
      <c s="24" t="s">
        <v>1004</v>
      </c>
      <c s="25" t="s">
        <v>126</v>
      </c>
      <c s="26">
        <v>85.5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1005</v>
      </c>
    </row>
    <row r="82" spans="1:5" ht="51">
      <c r="A82" s="30" t="s">
        <v>42</v>
      </c>
      <c r="E82" s="31" t="s">
        <v>1116</v>
      </c>
    </row>
    <row r="83" spans="1:5" ht="395.25">
      <c r="A83" t="s">
        <v>44</v>
      </c>
      <c r="E83" s="29" t="s">
        <v>1007</v>
      </c>
    </row>
    <row r="84" spans="1:16" ht="12.75">
      <c r="A84" s="19" t="s">
        <v>35</v>
      </c>
      <c s="23" t="s">
        <v>253</v>
      </c>
      <c s="23" t="s">
        <v>1008</v>
      </c>
      <c s="19" t="s">
        <v>37</v>
      </c>
      <c s="24" t="s">
        <v>1009</v>
      </c>
      <c s="25" t="s">
        <v>92</v>
      </c>
      <c s="26">
        <v>10.26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12.75">
      <c r="A86" s="30" t="s">
        <v>42</v>
      </c>
      <c r="E86" s="31" t="s">
        <v>1117</v>
      </c>
    </row>
    <row r="87" spans="1:5" ht="267.75">
      <c r="A87" t="s">
        <v>44</v>
      </c>
      <c r="E87" s="29" t="s">
        <v>1011</v>
      </c>
    </row>
    <row r="88" spans="1:16" ht="12.75">
      <c r="A88" s="19" t="s">
        <v>35</v>
      </c>
      <c s="23" t="s">
        <v>256</v>
      </c>
      <c s="23" t="s">
        <v>1012</v>
      </c>
      <c s="19" t="s">
        <v>37</v>
      </c>
      <c s="24" t="s">
        <v>1013</v>
      </c>
      <c s="25" t="s">
        <v>126</v>
      </c>
      <c s="26">
        <v>17.1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51">
      <c r="A90" s="30" t="s">
        <v>42</v>
      </c>
      <c r="E90" s="31" t="s">
        <v>1118</v>
      </c>
    </row>
    <row r="91" spans="1:5" ht="408">
      <c r="A91" t="s">
        <v>44</v>
      </c>
      <c r="E91" s="29" t="s">
        <v>1015</v>
      </c>
    </row>
    <row r="92" spans="1:16" ht="12.75">
      <c r="A92" s="19" t="s">
        <v>35</v>
      </c>
      <c s="23" t="s">
        <v>262</v>
      </c>
      <c s="23" t="s">
        <v>1016</v>
      </c>
      <c s="19" t="s">
        <v>37</v>
      </c>
      <c s="24" t="s">
        <v>1017</v>
      </c>
      <c s="25" t="s">
        <v>92</v>
      </c>
      <c s="26">
        <v>3.078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12.75">
      <c r="A94" s="30" t="s">
        <v>42</v>
      </c>
      <c r="E94" s="31" t="s">
        <v>1119</v>
      </c>
    </row>
    <row r="95" spans="1:5" ht="242.25">
      <c r="A95" t="s">
        <v>44</v>
      </c>
      <c r="E95" s="29" t="s">
        <v>1019</v>
      </c>
    </row>
    <row r="96" spans="1:18" ht="12.75" customHeight="1">
      <c r="A96" s="5" t="s">
        <v>33</v>
      </c>
      <c s="5"/>
      <c s="35" t="s">
        <v>23</v>
      </c>
      <c s="5"/>
      <c s="21" t="s">
        <v>309</v>
      </c>
      <c s="5"/>
      <c s="5"/>
      <c s="5"/>
      <c s="36">
        <f>0+Q96</f>
      </c>
      <c r="O96">
        <f>0+R96</f>
      </c>
      <c r="Q96">
        <f>0+I97+I101+I105+I109+I113</f>
      </c>
      <c>
        <f>0+O97+O101+O105+O109+O113</f>
      </c>
    </row>
    <row r="97" spans="1:16" ht="12.75">
      <c r="A97" s="19" t="s">
        <v>35</v>
      </c>
      <c s="23" t="s">
        <v>268</v>
      </c>
      <c s="23" t="s">
        <v>311</v>
      </c>
      <c s="19" t="s">
        <v>51</v>
      </c>
      <c s="24" t="s">
        <v>312</v>
      </c>
      <c s="25" t="s">
        <v>126</v>
      </c>
      <c s="26">
        <v>60.192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1020</v>
      </c>
    </row>
    <row r="99" spans="1:5" ht="63.75">
      <c r="A99" s="30" t="s">
        <v>42</v>
      </c>
      <c r="E99" s="31" t="s">
        <v>1120</v>
      </c>
    </row>
    <row r="100" spans="1:5" ht="395.25">
      <c r="A100" t="s">
        <v>44</v>
      </c>
      <c r="E100" s="29" t="s">
        <v>709</v>
      </c>
    </row>
    <row r="101" spans="1:16" ht="12.75">
      <c r="A101" s="19" t="s">
        <v>35</v>
      </c>
      <c s="23" t="s">
        <v>274</v>
      </c>
      <c s="23" t="s">
        <v>619</v>
      </c>
      <c s="19" t="s">
        <v>37</v>
      </c>
      <c s="24" t="s">
        <v>620</v>
      </c>
      <c s="25" t="s">
        <v>126</v>
      </c>
      <c s="26">
        <v>20.858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621</v>
      </c>
    </row>
    <row r="103" spans="1:5" ht="63.75">
      <c r="A103" s="30" t="s">
        <v>42</v>
      </c>
      <c r="E103" s="31" t="s">
        <v>1121</v>
      </c>
    </row>
    <row r="104" spans="1:5" ht="369.75">
      <c r="A104" t="s">
        <v>44</v>
      </c>
      <c r="E104" s="29" t="s">
        <v>315</v>
      </c>
    </row>
    <row r="105" spans="1:16" ht="12.75">
      <c r="A105" s="19" t="s">
        <v>35</v>
      </c>
      <c s="23" t="s">
        <v>279</v>
      </c>
      <c s="23" t="s">
        <v>1023</v>
      </c>
      <c s="19" t="s">
        <v>37</v>
      </c>
      <c s="24" t="s">
        <v>1024</v>
      </c>
      <c s="25" t="s">
        <v>126</v>
      </c>
      <c s="26">
        <v>62.7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1025</v>
      </c>
    </row>
    <row r="107" spans="1:5" ht="51">
      <c r="A107" s="30" t="s">
        <v>42</v>
      </c>
      <c r="E107" s="31" t="s">
        <v>1122</v>
      </c>
    </row>
    <row r="108" spans="1:5" ht="38.25">
      <c r="A108" t="s">
        <v>44</v>
      </c>
      <c r="E108" s="29" t="s">
        <v>308</v>
      </c>
    </row>
    <row r="109" spans="1:16" ht="12.75">
      <c r="A109" s="19" t="s">
        <v>35</v>
      </c>
      <c s="23" t="s">
        <v>286</v>
      </c>
      <c s="23" t="s">
        <v>631</v>
      </c>
      <c s="19" t="s">
        <v>37</v>
      </c>
      <c s="24" t="s">
        <v>632</v>
      </c>
      <c s="25" t="s">
        <v>126</v>
      </c>
      <c s="26">
        <v>43.2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1087</v>
      </c>
    </row>
    <row r="111" spans="1:5" ht="51">
      <c r="A111" s="30" t="s">
        <v>42</v>
      </c>
      <c r="E111" s="31" t="s">
        <v>1123</v>
      </c>
    </row>
    <row r="112" spans="1:5" ht="51">
      <c r="A112" t="s">
        <v>44</v>
      </c>
      <c r="E112" s="29" t="s">
        <v>635</v>
      </c>
    </row>
    <row r="113" spans="1:16" ht="12.75">
      <c r="A113" s="19" t="s">
        <v>35</v>
      </c>
      <c s="23" t="s">
        <v>292</v>
      </c>
      <c s="23" t="s">
        <v>636</v>
      </c>
      <c s="19" t="s">
        <v>37</v>
      </c>
      <c s="24" t="s">
        <v>637</v>
      </c>
      <c s="25" t="s">
        <v>126</v>
      </c>
      <c s="26">
        <v>37.08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909</v>
      </c>
    </row>
    <row r="115" spans="1:5" ht="63.75">
      <c r="A115" s="30" t="s">
        <v>42</v>
      </c>
      <c r="E115" s="31" t="s">
        <v>1124</v>
      </c>
    </row>
    <row r="116" spans="1:5" ht="102">
      <c r="A116" t="s">
        <v>44</v>
      </c>
      <c r="E116" s="29" t="s">
        <v>640</v>
      </c>
    </row>
    <row r="117" spans="1:18" ht="12.75" customHeight="1">
      <c r="A117" s="5" t="s">
        <v>33</v>
      </c>
      <c s="5"/>
      <c s="35" t="s">
        <v>64</v>
      </c>
      <c s="5"/>
      <c s="21" t="s">
        <v>646</v>
      </c>
      <c s="5"/>
      <c s="5"/>
      <c s="5"/>
      <c s="36">
        <f>0+Q117</f>
      </c>
      <c r="O117">
        <f>0+R117</f>
      </c>
      <c r="Q117">
        <f>0+I118</f>
      </c>
      <c>
        <f>0+O118</f>
      </c>
    </row>
    <row r="118" spans="1:16" ht="12.75">
      <c r="A118" s="19" t="s">
        <v>35</v>
      </c>
      <c s="23" t="s">
        <v>298</v>
      </c>
      <c s="23" t="s">
        <v>1028</v>
      </c>
      <c s="19" t="s">
        <v>37</v>
      </c>
      <c s="24" t="s">
        <v>1029</v>
      </c>
      <c s="25" t="s">
        <v>107</v>
      </c>
      <c s="26">
        <v>19.665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1030</v>
      </c>
    </row>
    <row r="120" spans="1:5" ht="51">
      <c r="A120" s="30" t="s">
        <v>42</v>
      </c>
      <c r="E120" s="31" t="s">
        <v>1125</v>
      </c>
    </row>
    <row r="121" spans="1:5" ht="51">
      <c r="A121" t="s">
        <v>44</v>
      </c>
      <c r="E121" s="29" t="s">
        <v>1032</v>
      </c>
    </row>
    <row r="122" spans="1:18" ht="12.75" customHeight="1">
      <c r="A122" s="5" t="s">
        <v>33</v>
      </c>
      <c s="5"/>
      <c s="35" t="s">
        <v>68</v>
      </c>
      <c s="5"/>
      <c s="21" t="s">
        <v>361</v>
      </c>
      <c s="5"/>
      <c s="5"/>
      <c s="5"/>
      <c s="36">
        <f>0+Q122</f>
      </c>
      <c r="O122">
        <f>0+R122</f>
      </c>
      <c r="Q122">
        <f>0+I123+I127</f>
      </c>
      <c>
        <f>0+O123+O127</f>
      </c>
    </row>
    <row r="123" spans="1:16" ht="12.75">
      <c r="A123" s="19" t="s">
        <v>35</v>
      </c>
      <c s="23" t="s">
        <v>303</v>
      </c>
      <c s="23" t="s">
        <v>1033</v>
      </c>
      <c s="19" t="s">
        <v>37</v>
      </c>
      <c s="24" t="s">
        <v>1034</v>
      </c>
      <c s="25" t="s">
        <v>197</v>
      </c>
      <c s="26">
        <v>20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1035</v>
      </c>
    </row>
    <row r="125" spans="1:5" ht="12.75">
      <c r="A125" s="30" t="s">
        <v>42</v>
      </c>
      <c r="E125" s="31" t="s">
        <v>1126</v>
      </c>
    </row>
    <row r="126" spans="1:5" ht="255">
      <c r="A126" t="s">
        <v>44</v>
      </c>
      <c r="E126" s="29" t="s">
        <v>1037</v>
      </c>
    </row>
    <row r="127" spans="1:16" ht="12.75">
      <c r="A127" s="19" t="s">
        <v>35</v>
      </c>
      <c s="23" t="s">
        <v>310</v>
      </c>
      <c s="23" t="s">
        <v>1038</v>
      </c>
      <c s="19" t="s">
        <v>37</v>
      </c>
      <c s="24" t="s">
        <v>1039</v>
      </c>
      <c s="25" t="s">
        <v>197</v>
      </c>
      <c s="26">
        <v>57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1040</v>
      </c>
    </row>
    <row r="129" spans="1:5" ht="25.5">
      <c r="A129" s="30" t="s">
        <v>42</v>
      </c>
      <c r="E129" s="31" t="s">
        <v>1127</v>
      </c>
    </row>
    <row r="130" spans="1:5" ht="242.25">
      <c r="A130" t="s">
        <v>44</v>
      </c>
      <c r="E130" s="29" t="s">
        <v>1042</v>
      </c>
    </row>
    <row r="131" spans="1:18" ht="12.75" customHeight="1">
      <c r="A131" s="5" t="s">
        <v>33</v>
      </c>
      <c s="5"/>
      <c s="35" t="s">
        <v>30</v>
      </c>
      <c s="5"/>
      <c s="21" t="s">
        <v>145</v>
      </c>
      <c s="5"/>
      <c s="5"/>
      <c s="5"/>
      <c s="36">
        <f>0+Q131</f>
      </c>
      <c r="O131">
        <f>0+R131</f>
      </c>
      <c r="Q131">
        <f>0+I132+I136+I140+I144+I148</f>
      </c>
      <c>
        <f>0+O132+O136+O140+O144+O148</f>
      </c>
    </row>
    <row r="132" spans="1:16" ht="12.75">
      <c r="A132" s="19" t="s">
        <v>35</v>
      </c>
      <c s="23" t="s">
        <v>316</v>
      </c>
      <c s="23" t="s">
        <v>1043</v>
      </c>
      <c s="19" t="s">
        <v>37</v>
      </c>
      <c s="24" t="s">
        <v>1044</v>
      </c>
      <c s="25" t="s">
        <v>197</v>
      </c>
      <c s="26">
        <v>61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1045</v>
      </c>
    </row>
    <row r="134" spans="1:5" ht="25.5">
      <c r="A134" s="30" t="s">
        <v>42</v>
      </c>
      <c r="E134" s="31" t="s">
        <v>1128</v>
      </c>
    </row>
    <row r="135" spans="1:5" ht="114.75">
      <c r="A135" t="s">
        <v>44</v>
      </c>
      <c r="E135" s="29" t="s">
        <v>1047</v>
      </c>
    </row>
    <row r="136" spans="1:16" ht="12.75">
      <c r="A136" s="19" t="s">
        <v>35</v>
      </c>
      <c s="23" t="s">
        <v>322</v>
      </c>
      <c s="23" t="s">
        <v>831</v>
      </c>
      <c s="19" t="s">
        <v>37</v>
      </c>
      <c s="24" t="s">
        <v>832</v>
      </c>
      <c s="25" t="s">
        <v>197</v>
      </c>
      <c s="26">
        <v>17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1048</v>
      </c>
    </row>
    <row r="138" spans="1:5" ht="25.5">
      <c r="A138" s="30" t="s">
        <v>42</v>
      </c>
      <c r="E138" s="31" t="s">
        <v>1049</v>
      </c>
    </row>
    <row r="139" spans="1:5" ht="38.25">
      <c r="A139" t="s">
        <v>44</v>
      </c>
      <c r="E139" s="29" t="s">
        <v>410</v>
      </c>
    </row>
    <row r="140" spans="1:16" ht="12.75">
      <c r="A140" s="19" t="s">
        <v>35</v>
      </c>
      <c s="23" t="s">
        <v>328</v>
      </c>
      <c s="23" t="s">
        <v>406</v>
      </c>
      <c s="19" t="s">
        <v>37</v>
      </c>
      <c s="24" t="s">
        <v>407</v>
      </c>
      <c s="25" t="s">
        <v>197</v>
      </c>
      <c s="26">
        <v>10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1050</v>
      </c>
    </row>
    <row r="142" spans="1:5" ht="25.5">
      <c r="A142" s="30" t="s">
        <v>42</v>
      </c>
      <c r="E142" s="31" t="s">
        <v>1051</v>
      </c>
    </row>
    <row r="143" spans="1:5" ht="38.25">
      <c r="A143" t="s">
        <v>44</v>
      </c>
      <c r="E143" s="29" t="s">
        <v>410</v>
      </c>
    </row>
    <row r="144" spans="1:16" ht="12.75">
      <c r="A144" s="19" t="s">
        <v>35</v>
      </c>
      <c s="23" t="s">
        <v>334</v>
      </c>
      <c s="23" t="s">
        <v>432</v>
      </c>
      <c s="19" t="s">
        <v>37</v>
      </c>
      <c s="24" t="s">
        <v>433</v>
      </c>
      <c s="25" t="s">
        <v>79</v>
      </c>
      <c s="26">
        <v>4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25.5">
      <c r="A145" s="28" t="s">
        <v>40</v>
      </c>
      <c r="E145" s="29" t="s">
        <v>1052</v>
      </c>
    </row>
    <row r="146" spans="1:5" ht="25.5">
      <c r="A146" s="30" t="s">
        <v>42</v>
      </c>
      <c r="E146" s="31" t="s">
        <v>1129</v>
      </c>
    </row>
    <row r="147" spans="1:5" ht="38.25">
      <c r="A147" t="s">
        <v>44</v>
      </c>
      <c r="E147" s="29" t="s">
        <v>436</v>
      </c>
    </row>
    <row r="148" spans="1:16" ht="12.75">
      <c r="A148" s="19" t="s">
        <v>35</v>
      </c>
      <c s="23" t="s">
        <v>339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37</v>
      </c>
    </row>
    <row r="150" spans="1:5" ht="25.5">
      <c r="A150" s="30" t="s">
        <v>42</v>
      </c>
      <c r="E150" s="31" t="s">
        <v>1054</v>
      </c>
    </row>
    <row r="151" spans="1:5" ht="102">
      <c r="A151" t="s">
        <v>44</v>
      </c>
      <c r="E151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1130</v>
      </c>
      <c s="32">
        <f>0+I8+I25+I34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1130</v>
      </c>
      <c s="5"/>
      <c s="14" t="s">
        <v>1131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1132</v>
      </c>
      <c s="19" t="s">
        <v>51</v>
      </c>
      <c s="24" t="s">
        <v>1133</v>
      </c>
      <c s="25" t="s">
        <v>107</v>
      </c>
      <c s="26">
        <v>48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1134</v>
      </c>
    </row>
    <row r="11" spans="1:5" ht="25.5">
      <c r="A11" s="30" t="s">
        <v>42</v>
      </c>
      <c r="E11" s="31" t="s">
        <v>1135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1136</v>
      </c>
      <c s="19" t="s">
        <v>51</v>
      </c>
      <c s="24" t="s">
        <v>1137</v>
      </c>
      <c s="25" t="s">
        <v>107</v>
      </c>
      <c s="26">
        <v>48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1138</v>
      </c>
    </row>
    <row r="15" spans="1:5" ht="25.5">
      <c r="A15" s="30" t="s">
        <v>42</v>
      </c>
      <c r="E15" s="31" t="s">
        <v>1135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1139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1140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1141</v>
      </c>
      <c s="19" t="s">
        <v>37</v>
      </c>
      <c s="24" t="s">
        <v>1142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1143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1144</v>
      </c>
    </row>
    <row r="25" spans="1:18" ht="12.75" customHeight="1">
      <c r="A25" s="5" t="s">
        <v>33</v>
      </c>
      <c s="5"/>
      <c s="35" t="s">
        <v>19</v>
      </c>
      <c s="5"/>
      <c s="21" t="s">
        <v>104</v>
      </c>
      <c s="5"/>
      <c s="5"/>
      <c s="5"/>
      <c s="36">
        <f>0+Q25</f>
      </c>
      <c r="O25">
        <f>0+R25</f>
      </c>
      <c r="Q25">
        <f>0+I26+I30</f>
      </c>
      <c>
        <f>0+O26+O30</f>
      </c>
    </row>
    <row r="26" spans="1:16" ht="25.5">
      <c r="A26" s="19" t="s">
        <v>35</v>
      </c>
      <c s="23" t="s">
        <v>25</v>
      </c>
      <c s="23" t="s">
        <v>182</v>
      </c>
      <c s="19" t="s">
        <v>37</v>
      </c>
      <c s="24" t="s">
        <v>183</v>
      </c>
      <c s="25" t="s">
        <v>126</v>
      </c>
      <c s="26">
        <v>300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1145</v>
      </c>
    </row>
    <row r="28" spans="1:5" ht="12.75">
      <c r="A28" s="30" t="s">
        <v>42</v>
      </c>
      <c r="E28" s="31" t="s">
        <v>1146</v>
      </c>
    </row>
    <row r="29" spans="1:5" ht="63.75">
      <c r="A29" t="s">
        <v>44</v>
      </c>
      <c r="E29" s="29" t="s">
        <v>204</v>
      </c>
    </row>
    <row r="30" spans="1:16" ht="12.75">
      <c r="A30" s="19" t="s">
        <v>35</v>
      </c>
      <c s="23" t="s">
        <v>27</v>
      </c>
      <c s="23" t="s">
        <v>1147</v>
      </c>
      <c s="19" t="s">
        <v>37</v>
      </c>
      <c s="24" t="s">
        <v>1148</v>
      </c>
      <c s="25" t="s">
        <v>126</v>
      </c>
      <c s="26">
        <v>300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1149</v>
      </c>
    </row>
    <row r="32" spans="1:5" ht="12.75">
      <c r="A32" s="30" t="s">
        <v>42</v>
      </c>
      <c r="E32" s="31" t="s">
        <v>1146</v>
      </c>
    </row>
    <row r="33" spans="1:5" ht="267.75">
      <c r="A33" t="s">
        <v>44</v>
      </c>
      <c r="E33" s="29" t="s">
        <v>1150</v>
      </c>
    </row>
    <row r="34" spans="1:18" ht="12.75" customHeight="1">
      <c r="A34" s="5" t="s">
        <v>33</v>
      </c>
      <c s="5"/>
      <c s="35" t="s">
        <v>30</v>
      </c>
      <c s="5"/>
      <c s="21" t="s">
        <v>145</v>
      </c>
      <c s="5"/>
      <c s="5"/>
      <c s="5"/>
      <c s="36">
        <f>0+Q34</f>
      </c>
      <c r="O34">
        <f>0+R34</f>
      </c>
      <c r="Q34">
        <f>0+I35+I39+I43+I47+I51+I55+I59+I63+I67+I71+I75+I79+I83+I87+I91+I95+I99+I103+I107+I111+I115+I119+I123+I127</f>
      </c>
      <c>
        <f>0+O35+O39+O43+O47+O51+O55+O59+O63+O67+O71+O75+O79+O83+O87+O91+O95+O99+O103+O107+O111+O115+O119+O123+O127</f>
      </c>
    </row>
    <row r="35" spans="1:16" ht="25.5">
      <c r="A35" s="19" t="s">
        <v>35</v>
      </c>
      <c s="23" t="s">
        <v>64</v>
      </c>
      <c s="23" t="s">
        <v>1151</v>
      </c>
      <c s="19" t="s">
        <v>37</v>
      </c>
      <c s="24" t="s">
        <v>1152</v>
      </c>
      <c s="25" t="s">
        <v>197</v>
      </c>
      <c s="26">
        <v>16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1153</v>
      </c>
    </row>
    <row r="37" spans="1:5" ht="12.75">
      <c r="A37" s="30" t="s">
        <v>42</v>
      </c>
      <c r="E37" s="31" t="s">
        <v>1154</v>
      </c>
    </row>
    <row r="38" spans="1:5" ht="76.5">
      <c r="A38" t="s">
        <v>44</v>
      </c>
      <c r="E38" s="29" t="s">
        <v>1155</v>
      </c>
    </row>
    <row r="39" spans="1:16" ht="12.75">
      <c r="A39" s="19" t="s">
        <v>35</v>
      </c>
      <c s="23" t="s">
        <v>68</v>
      </c>
      <c s="23" t="s">
        <v>1156</v>
      </c>
      <c s="19" t="s">
        <v>37</v>
      </c>
      <c s="24" t="s">
        <v>1157</v>
      </c>
      <c s="25" t="s">
        <v>197</v>
      </c>
      <c s="26">
        <v>16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37</v>
      </c>
    </row>
    <row r="41" spans="1:5" ht="12.75">
      <c r="A41" s="30" t="s">
        <v>42</v>
      </c>
      <c r="E41" s="31" t="s">
        <v>1154</v>
      </c>
    </row>
    <row r="42" spans="1:5" ht="38.25">
      <c r="A42" t="s">
        <v>44</v>
      </c>
      <c r="E42" s="29" t="s">
        <v>1158</v>
      </c>
    </row>
    <row r="43" spans="1:16" ht="12.75">
      <c r="A43" s="19" t="s">
        <v>35</v>
      </c>
      <c s="23" t="s">
        <v>30</v>
      </c>
      <c s="23" t="s">
        <v>1159</v>
      </c>
      <c s="19" t="s">
        <v>85</v>
      </c>
      <c s="24" t="s">
        <v>1160</v>
      </c>
      <c s="25" t="s">
        <v>39</v>
      </c>
      <c s="26">
        <v>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1161</v>
      </c>
    </row>
    <row r="45" spans="1:5" ht="12.75">
      <c r="A45" s="30" t="s">
        <v>42</v>
      </c>
      <c r="E45" s="31" t="s">
        <v>43</v>
      </c>
    </row>
    <row r="46" spans="1:5" ht="25.5">
      <c r="A46" t="s">
        <v>44</v>
      </c>
      <c r="E46" s="29" t="s">
        <v>1162</v>
      </c>
    </row>
    <row r="47" spans="1:16" ht="25.5">
      <c r="A47" s="19" t="s">
        <v>35</v>
      </c>
      <c s="23" t="s">
        <v>32</v>
      </c>
      <c s="23" t="s">
        <v>869</v>
      </c>
      <c s="19" t="s">
        <v>37</v>
      </c>
      <c s="24" t="s">
        <v>870</v>
      </c>
      <c s="25" t="s">
        <v>79</v>
      </c>
      <c s="26">
        <v>96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1163</v>
      </c>
    </row>
    <row r="49" spans="1:5" ht="25.5">
      <c r="A49" s="30" t="s">
        <v>42</v>
      </c>
      <c r="E49" s="31" t="s">
        <v>1164</v>
      </c>
    </row>
    <row r="50" spans="1:5" ht="63.75">
      <c r="A50" t="s">
        <v>44</v>
      </c>
      <c r="E50" s="29" t="s">
        <v>871</v>
      </c>
    </row>
    <row r="51" spans="1:16" ht="12.75">
      <c r="A51" s="19" t="s">
        <v>35</v>
      </c>
      <c s="23" t="s">
        <v>83</v>
      </c>
      <c s="23" t="s">
        <v>157</v>
      </c>
      <c s="19" t="s">
        <v>37</v>
      </c>
      <c s="24" t="s">
        <v>158</v>
      </c>
      <c s="25" t="s">
        <v>79</v>
      </c>
      <c s="26">
        <v>96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37</v>
      </c>
    </row>
    <row r="53" spans="1:5" ht="12.75">
      <c r="A53" s="30" t="s">
        <v>42</v>
      </c>
      <c r="E53" s="31" t="s">
        <v>1165</v>
      </c>
    </row>
    <row r="54" spans="1:5" ht="25.5">
      <c r="A54" t="s">
        <v>44</v>
      </c>
      <c r="E54" s="29" t="s">
        <v>155</v>
      </c>
    </row>
    <row r="55" spans="1:16" ht="12.75">
      <c r="A55" s="19" t="s">
        <v>35</v>
      </c>
      <c s="23" t="s">
        <v>146</v>
      </c>
      <c s="23" t="s">
        <v>1166</v>
      </c>
      <c s="19" t="s">
        <v>85</v>
      </c>
      <c s="24" t="s">
        <v>1167</v>
      </c>
      <c s="25" t="s">
        <v>39</v>
      </c>
      <c s="26">
        <v>1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1168</v>
      </c>
    </row>
    <row r="57" spans="1:5" ht="12.75">
      <c r="A57" s="30" t="s">
        <v>42</v>
      </c>
      <c r="E57" s="31" t="s">
        <v>43</v>
      </c>
    </row>
    <row r="58" spans="1:5" ht="25.5">
      <c r="A58" t="s">
        <v>44</v>
      </c>
      <c r="E58" s="29" t="s">
        <v>1169</v>
      </c>
    </row>
    <row r="59" spans="1:16" ht="12.75">
      <c r="A59" s="19" t="s">
        <v>35</v>
      </c>
      <c s="23" t="s">
        <v>151</v>
      </c>
      <c s="23" t="s">
        <v>1170</v>
      </c>
      <c s="19" t="s">
        <v>37</v>
      </c>
      <c s="24" t="s">
        <v>1171</v>
      </c>
      <c s="25" t="s">
        <v>79</v>
      </c>
      <c s="26">
        <v>16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1163</v>
      </c>
    </row>
    <row r="61" spans="1:5" ht="25.5">
      <c r="A61" s="30" t="s">
        <v>42</v>
      </c>
      <c r="E61" s="31" t="s">
        <v>1172</v>
      </c>
    </row>
    <row r="62" spans="1:5" ht="63.75">
      <c r="A62" t="s">
        <v>44</v>
      </c>
      <c r="E62" s="29" t="s">
        <v>871</v>
      </c>
    </row>
    <row r="63" spans="1:16" ht="12.75">
      <c r="A63" s="19" t="s">
        <v>35</v>
      </c>
      <c s="23" t="s">
        <v>156</v>
      </c>
      <c s="23" t="s">
        <v>1173</v>
      </c>
      <c s="19" t="s">
        <v>37</v>
      </c>
      <c s="24" t="s">
        <v>1174</v>
      </c>
      <c s="25" t="s">
        <v>79</v>
      </c>
      <c s="26">
        <v>16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12.75">
      <c r="A65" s="30" t="s">
        <v>42</v>
      </c>
      <c r="E65" s="31" t="s">
        <v>1175</v>
      </c>
    </row>
    <row r="66" spans="1:5" ht="25.5">
      <c r="A66" t="s">
        <v>44</v>
      </c>
      <c r="E66" s="29" t="s">
        <v>155</v>
      </c>
    </row>
    <row r="67" spans="1:16" ht="12.75">
      <c r="A67" s="19" t="s">
        <v>35</v>
      </c>
      <c s="23" t="s">
        <v>161</v>
      </c>
      <c s="23" t="s">
        <v>1176</v>
      </c>
      <c s="19" t="s">
        <v>85</v>
      </c>
      <c s="24" t="s">
        <v>1177</v>
      </c>
      <c s="25" t="s">
        <v>39</v>
      </c>
      <c s="26">
        <v>1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1168</v>
      </c>
    </row>
    <row r="69" spans="1:5" ht="12.75">
      <c r="A69" s="30" t="s">
        <v>42</v>
      </c>
      <c r="E69" s="31" t="s">
        <v>43</v>
      </c>
    </row>
    <row r="70" spans="1:5" ht="25.5">
      <c r="A70" t="s">
        <v>44</v>
      </c>
      <c r="E70" s="29" t="s">
        <v>1169</v>
      </c>
    </row>
    <row r="71" spans="1:16" ht="12.75">
      <c r="A71" s="19" t="s">
        <v>35</v>
      </c>
      <c s="23" t="s">
        <v>166</v>
      </c>
      <c s="23" t="s">
        <v>1178</v>
      </c>
      <c s="19" t="s">
        <v>37</v>
      </c>
      <c s="24" t="s">
        <v>1179</v>
      </c>
      <c s="25" t="s">
        <v>79</v>
      </c>
      <c s="26">
        <v>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1163</v>
      </c>
    </row>
    <row r="73" spans="1:5" ht="12.75">
      <c r="A73" s="30" t="s">
        <v>42</v>
      </c>
      <c r="E73" s="31" t="s">
        <v>1180</v>
      </c>
    </row>
    <row r="74" spans="1:5" ht="76.5">
      <c r="A74" t="s">
        <v>44</v>
      </c>
      <c r="E74" s="29" t="s">
        <v>1181</v>
      </c>
    </row>
    <row r="75" spans="1:16" ht="12.75">
      <c r="A75" s="19" t="s">
        <v>35</v>
      </c>
      <c s="23" t="s">
        <v>241</v>
      </c>
      <c s="23" t="s">
        <v>1182</v>
      </c>
      <c s="19" t="s">
        <v>37</v>
      </c>
      <c s="24" t="s">
        <v>1183</v>
      </c>
      <c s="25" t="s">
        <v>79</v>
      </c>
      <c s="26">
        <v>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12.75">
      <c r="A77" s="30" t="s">
        <v>42</v>
      </c>
      <c r="E77" s="31" t="s">
        <v>81</v>
      </c>
    </row>
    <row r="78" spans="1:5" ht="25.5">
      <c r="A78" t="s">
        <v>44</v>
      </c>
      <c r="E78" s="29" t="s">
        <v>1184</v>
      </c>
    </row>
    <row r="79" spans="1:16" ht="12.75">
      <c r="A79" s="19" t="s">
        <v>35</v>
      </c>
      <c s="23" t="s">
        <v>247</v>
      </c>
      <c s="23" t="s">
        <v>1185</v>
      </c>
      <c s="19" t="s">
        <v>85</v>
      </c>
      <c s="24" t="s">
        <v>1186</v>
      </c>
      <c s="25" t="s">
        <v>39</v>
      </c>
      <c s="26">
        <v>1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1168</v>
      </c>
    </row>
    <row r="81" spans="1:5" ht="12.75">
      <c r="A81" s="30" t="s">
        <v>42</v>
      </c>
      <c r="E81" s="31" t="s">
        <v>43</v>
      </c>
    </row>
    <row r="82" spans="1:5" ht="25.5">
      <c r="A82" t="s">
        <v>44</v>
      </c>
      <c r="E82" s="29" t="s">
        <v>1187</v>
      </c>
    </row>
    <row r="83" spans="1:16" ht="12.75">
      <c r="A83" s="19" t="s">
        <v>35</v>
      </c>
      <c s="23" t="s">
        <v>253</v>
      </c>
      <c s="23" t="s">
        <v>1188</v>
      </c>
      <c s="19" t="s">
        <v>37</v>
      </c>
      <c s="24" t="s">
        <v>1189</v>
      </c>
      <c s="25" t="s">
        <v>79</v>
      </c>
      <c s="26">
        <v>10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1163</v>
      </c>
    </row>
    <row r="85" spans="1:5" ht="12.75">
      <c r="A85" s="30" t="s">
        <v>42</v>
      </c>
      <c r="E85" s="31" t="s">
        <v>664</v>
      </c>
    </row>
    <row r="86" spans="1:5" ht="63.75">
      <c r="A86" t="s">
        <v>44</v>
      </c>
      <c r="E86" s="29" t="s">
        <v>1190</v>
      </c>
    </row>
    <row r="87" spans="1:16" ht="12.75">
      <c r="A87" s="19" t="s">
        <v>35</v>
      </c>
      <c s="23" t="s">
        <v>256</v>
      </c>
      <c s="23" t="s">
        <v>1191</v>
      </c>
      <c s="19" t="s">
        <v>37</v>
      </c>
      <c s="24" t="s">
        <v>1192</v>
      </c>
      <c s="25" t="s">
        <v>79</v>
      </c>
      <c s="26">
        <v>10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12.75">
      <c r="A89" s="30" t="s">
        <v>42</v>
      </c>
      <c r="E89" s="31" t="s">
        <v>664</v>
      </c>
    </row>
    <row r="90" spans="1:5" ht="25.5">
      <c r="A90" t="s">
        <v>44</v>
      </c>
      <c r="E90" s="29" t="s">
        <v>1184</v>
      </c>
    </row>
    <row r="91" spans="1:16" ht="12.75">
      <c r="A91" s="19" t="s">
        <v>35</v>
      </c>
      <c s="23" t="s">
        <v>262</v>
      </c>
      <c s="23" t="s">
        <v>1193</v>
      </c>
      <c s="19" t="s">
        <v>85</v>
      </c>
      <c s="24" t="s">
        <v>1194</v>
      </c>
      <c s="25" t="s">
        <v>39</v>
      </c>
      <c s="26">
        <v>1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1168</v>
      </c>
    </row>
    <row r="93" spans="1:5" ht="12.75">
      <c r="A93" s="30" t="s">
        <v>42</v>
      </c>
      <c r="E93" s="31" t="s">
        <v>43</v>
      </c>
    </row>
    <row r="94" spans="1:5" ht="25.5">
      <c r="A94" t="s">
        <v>44</v>
      </c>
      <c r="E94" s="29" t="s">
        <v>1187</v>
      </c>
    </row>
    <row r="95" spans="1:16" ht="12.75">
      <c r="A95" s="19" t="s">
        <v>35</v>
      </c>
      <c s="23" t="s">
        <v>268</v>
      </c>
      <c s="23" t="s">
        <v>1195</v>
      </c>
      <c s="19" t="s">
        <v>37</v>
      </c>
      <c s="24" t="s">
        <v>1196</v>
      </c>
      <c s="25" t="s">
        <v>79</v>
      </c>
      <c s="26">
        <v>20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37</v>
      </c>
    </row>
    <row r="97" spans="1:5" ht="12.75">
      <c r="A97" s="30" t="s">
        <v>42</v>
      </c>
      <c r="E97" s="31" t="s">
        <v>1197</v>
      </c>
    </row>
    <row r="98" spans="1:5" ht="63.75">
      <c r="A98" t="s">
        <v>44</v>
      </c>
      <c r="E98" s="29" t="s">
        <v>1190</v>
      </c>
    </row>
    <row r="99" spans="1:16" ht="12.75">
      <c r="A99" s="19" t="s">
        <v>35</v>
      </c>
      <c s="23" t="s">
        <v>274</v>
      </c>
      <c s="23" t="s">
        <v>1198</v>
      </c>
      <c s="19" t="s">
        <v>37</v>
      </c>
      <c s="24" t="s">
        <v>1199</v>
      </c>
      <c s="25" t="s">
        <v>79</v>
      </c>
      <c s="26">
        <v>20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37</v>
      </c>
    </row>
    <row r="101" spans="1:5" ht="12.75">
      <c r="A101" s="30" t="s">
        <v>42</v>
      </c>
      <c r="E101" s="31" t="s">
        <v>1200</v>
      </c>
    </row>
    <row r="102" spans="1:5" ht="25.5">
      <c r="A102" t="s">
        <v>44</v>
      </c>
      <c r="E102" s="29" t="s">
        <v>1184</v>
      </c>
    </row>
    <row r="103" spans="1:16" ht="12.75">
      <c r="A103" s="19" t="s">
        <v>35</v>
      </c>
      <c s="23" t="s">
        <v>279</v>
      </c>
      <c s="23" t="s">
        <v>1201</v>
      </c>
      <c s="19" t="s">
        <v>85</v>
      </c>
      <c s="24" t="s">
        <v>1202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1168</v>
      </c>
    </row>
    <row r="105" spans="1:5" ht="12.75">
      <c r="A105" s="30" t="s">
        <v>42</v>
      </c>
      <c r="E105" s="31" t="s">
        <v>43</v>
      </c>
    </row>
    <row r="106" spans="1:5" ht="25.5">
      <c r="A106" t="s">
        <v>44</v>
      </c>
      <c r="E106" s="29" t="s">
        <v>1187</v>
      </c>
    </row>
    <row r="107" spans="1:16" ht="25.5">
      <c r="A107" s="19" t="s">
        <v>35</v>
      </c>
      <c s="23" t="s">
        <v>286</v>
      </c>
      <c s="23" t="s">
        <v>1203</v>
      </c>
      <c s="19" t="s">
        <v>37</v>
      </c>
      <c s="24" t="s">
        <v>1204</v>
      </c>
      <c s="25" t="s">
        <v>79</v>
      </c>
      <c s="26">
        <v>164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37</v>
      </c>
    </row>
    <row r="109" spans="1:5" ht="25.5">
      <c r="A109" s="30" t="s">
        <v>42</v>
      </c>
      <c r="E109" s="31" t="s">
        <v>1205</v>
      </c>
    </row>
    <row r="110" spans="1:5" ht="63.75">
      <c r="A110" t="s">
        <v>44</v>
      </c>
      <c r="E110" s="29" t="s">
        <v>1190</v>
      </c>
    </row>
    <row r="111" spans="1:16" ht="12.75">
      <c r="A111" s="19" t="s">
        <v>35</v>
      </c>
      <c s="23" t="s">
        <v>292</v>
      </c>
      <c s="23" t="s">
        <v>1206</v>
      </c>
      <c s="19" t="s">
        <v>37</v>
      </c>
      <c s="24" t="s">
        <v>1207</v>
      </c>
      <c s="25" t="s">
        <v>79</v>
      </c>
      <c s="26">
        <v>164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37</v>
      </c>
    </row>
    <row r="113" spans="1:5" ht="12.75">
      <c r="A113" s="30" t="s">
        <v>42</v>
      </c>
      <c r="E113" s="31" t="s">
        <v>1208</v>
      </c>
    </row>
    <row r="114" spans="1:5" ht="25.5">
      <c r="A114" t="s">
        <v>44</v>
      </c>
      <c r="E114" s="29" t="s">
        <v>1184</v>
      </c>
    </row>
    <row r="115" spans="1:16" ht="12.75">
      <c r="A115" s="19" t="s">
        <v>35</v>
      </c>
      <c s="23" t="s">
        <v>298</v>
      </c>
      <c s="23" t="s">
        <v>1209</v>
      </c>
      <c s="19" t="s">
        <v>85</v>
      </c>
      <c s="24" t="s">
        <v>1210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37</v>
      </c>
    </row>
    <row r="117" spans="1:5" ht="12.75">
      <c r="A117" s="30" t="s">
        <v>42</v>
      </c>
      <c r="E117" s="31" t="s">
        <v>43</v>
      </c>
    </row>
    <row r="118" spans="1:5" ht="25.5">
      <c r="A118" t="s">
        <v>44</v>
      </c>
      <c r="E118" s="29" t="s">
        <v>1187</v>
      </c>
    </row>
    <row r="119" spans="1:16" ht="12.75">
      <c r="A119" s="19" t="s">
        <v>35</v>
      </c>
      <c s="23" t="s">
        <v>303</v>
      </c>
      <c s="23" t="s">
        <v>1211</v>
      </c>
      <c s="19" t="s">
        <v>37</v>
      </c>
      <c s="24" t="s">
        <v>1212</v>
      </c>
      <c s="25" t="s">
        <v>79</v>
      </c>
      <c s="26">
        <v>144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37</v>
      </c>
    </row>
    <row r="121" spans="1:5" ht="25.5">
      <c r="A121" s="30" t="s">
        <v>42</v>
      </c>
      <c r="E121" s="31" t="s">
        <v>1213</v>
      </c>
    </row>
    <row r="122" spans="1:5" ht="63.75">
      <c r="A122" t="s">
        <v>44</v>
      </c>
      <c r="E122" s="29" t="s">
        <v>1190</v>
      </c>
    </row>
    <row r="123" spans="1:16" ht="12.75">
      <c r="A123" s="19" t="s">
        <v>35</v>
      </c>
      <c s="23" t="s">
        <v>310</v>
      </c>
      <c s="23" t="s">
        <v>1214</v>
      </c>
      <c s="19" t="s">
        <v>37</v>
      </c>
      <c s="24" t="s">
        <v>1215</v>
      </c>
      <c s="25" t="s">
        <v>79</v>
      </c>
      <c s="26">
        <v>144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37</v>
      </c>
    </row>
    <row r="125" spans="1:5" ht="12.75">
      <c r="A125" s="30" t="s">
        <v>42</v>
      </c>
      <c r="E125" s="31" t="s">
        <v>1216</v>
      </c>
    </row>
    <row r="126" spans="1:5" ht="25.5">
      <c r="A126" t="s">
        <v>44</v>
      </c>
      <c r="E126" s="29" t="s">
        <v>1184</v>
      </c>
    </row>
    <row r="127" spans="1:16" ht="12.75">
      <c r="A127" s="19" t="s">
        <v>35</v>
      </c>
      <c s="23" t="s">
        <v>316</v>
      </c>
      <c s="23" t="s">
        <v>1217</v>
      </c>
      <c s="19" t="s">
        <v>85</v>
      </c>
      <c s="24" t="s">
        <v>1218</v>
      </c>
      <c s="25" t="s">
        <v>39</v>
      </c>
      <c s="26">
        <v>1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1168</v>
      </c>
    </row>
    <row r="129" spans="1:5" ht="12.75">
      <c r="A129" s="30" t="s">
        <v>42</v>
      </c>
      <c r="E129" s="31" t="s">
        <v>43</v>
      </c>
    </row>
    <row r="130" spans="1:5" ht="25.5">
      <c r="A130" t="s">
        <v>44</v>
      </c>
      <c r="E130" s="29" t="s">
        <v>1187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0+O8+O25+O30+O47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1219</v>
      </c>
      <c s="32">
        <f>0+I8+I25+I30+I47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1219</v>
      </c>
      <c s="5"/>
      <c s="14" t="s">
        <v>1220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36</v>
      </c>
      <c s="19" t="s">
        <v>1139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1221</v>
      </c>
    </row>
    <row r="11" spans="1:5" ht="25.5">
      <c r="A11" s="30" t="s">
        <v>42</v>
      </c>
      <c r="E11" s="31" t="s">
        <v>1222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1223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1224</v>
      </c>
    </row>
    <row r="15" spans="1:5" ht="25.5">
      <c r="A15" s="30" t="s">
        <v>42</v>
      </c>
      <c r="E15" s="31" t="s">
        <v>1222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1225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89.25">
      <c r="A18" s="28" t="s">
        <v>40</v>
      </c>
      <c r="E18" s="29" t="s">
        <v>1226</v>
      </c>
    </row>
    <row r="19" spans="1:5" ht="25.5">
      <c r="A19" s="30" t="s">
        <v>42</v>
      </c>
      <c r="E19" s="31" t="s">
        <v>1227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1228</v>
      </c>
      <c s="24" t="s">
        <v>38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1229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104</v>
      </c>
      <c s="5"/>
      <c s="5"/>
      <c s="5"/>
      <c s="36">
        <f>0+Q25</f>
      </c>
      <c r="O25">
        <f>0+R25</f>
      </c>
      <c r="Q25">
        <f>0+I26</f>
      </c>
      <c>
        <f>0+O26</f>
      </c>
    </row>
    <row r="26" spans="1:16" ht="25.5">
      <c r="A26" s="19" t="s">
        <v>35</v>
      </c>
      <c s="23" t="s">
        <v>25</v>
      </c>
      <c s="23" t="s">
        <v>1230</v>
      </c>
      <c s="19" t="s">
        <v>37</v>
      </c>
      <c s="24" t="s">
        <v>1231</v>
      </c>
      <c s="25" t="s">
        <v>126</v>
      </c>
      <c s="26">
        <v>125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1232</v>
      </c>
    </row>
    <row r="28" spans="1:5" ht="25.5">
      <c r="A28" s="30" t="s">
        <v>42</v>
      </c>
      <c r="E28" s="31" t="s">
        <v>1233</v>
      </c>
    </row>
    <row r="29" spans="1:5" ht="63.75">
      <c r="A29" t="s">
        <v>44</v>
      </c>
      <c r="E29" s="29" t="s">
        <v>204</v>
      </c>
    </row>
    <row r="30" spans="1:18" ht="12.75" customHeight="1">
      <c r="A30" s="5" t="s">
        <v>33</v>
      </c>
      <c s="5"/>
      <c s="35" t="s">
        <v>25</v>
      </c>
      <c s="5"/>
      <c s="21" t="s">
        <v>321</v>
      </c>
      <c s="5"/>
      <c s="5"/>
      <c s="5"/>
      <c s="36">
        <f>0+Q30</f>
      </c>
      <c r="O30">
        <f>0+R30</f>
      </c>
      <c r="Q30">
        <f>0+I31+I35+I39+I43</f>
      </c>
      <c>
        <f>0+O31+O35+O39+O43</f>
      </c>
    </row>
    <row r="31" spans="1:16" ht="12.75">
      <c r="A31" s="19" t="s">
        <v>35</v>
      </c>
      <c s="23" t="s">
        <v>27</v>
      </c>
      <c s="23" t="s">
        <v>1234</v>
      </c>
      <c s="19" t="s">
        <v>37</v>
      </c>
      <c s="24" t="s">
        <v>1235</v>
      </c>
      <c s="25" t="s">
        <v>107</v>
      </c>
      <c s="26">
        <v>780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37</v>
      </c>
    </row>
    <row r="33" spans="1:5" ht="38.25">
      <c r="A33" s="30" t="s">
        <v>42</v>
      </c>
      <c r="E33" s="31" t="s">
        <v>1236</v>
      </c>
    </row>
    <row r="34" spans="1:5" ht="102">
      <c r="A34" t="s">
        <v>44</v>
      </c>
      <c r="E34" s="29" t="s">
        <v>338</v>
      </c>
    </row>
    <row r="35" spans="1:16" ht="12.75">
      <c r="A35" s="19" t="s">
        <v>35</v>
      </c>
      <c s="23" t="s">
        <v>64</v>
      </c>
      <c s="23" t="s">
        <v>1237</v>
      </c>
      <c s="19" t="s">
        <v>37</v>
      </c>
      <c s="24" t="s">
        <v>1238</v>
      </c>
      <c s="25" t="s">
        <v>107</v>
      </c>
      <c s="26">
        <v>6750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38.25">
      <c r="A37" s="30" t="s">
        <v>42</v>
      </c>
      <c r="E37" s="31" t="s">
        <v>1239</v>
      </c>
    </row>
    <row r="38" spans="1:5" ht="102">
      <c r="A38" t="s">
        <v>44</v>
      </c>
      <c r="E38" s="29" t="s">
        <v>851</v>
      </c>
    </row>
    <row r="39" spans="1:16" ht="12.75">
      <c r="A39" s="19" t="s">
        <v>35</v>
      </c>
      <c s="23" t="s">
        <v>68</v>
      </c>
      <c s="23" t="s">
        <v>1240</v>
      </c>
      <c s="19" t="s">
        <v>37</v>
      </c>
      <c s="24" t="s">
        <v>1241</v>
      </c>
      <c s="25" t="s">
        <v>126</v>
      </c>
      <c s="26">
        <v>225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1242</v>
      </c>
    </row>
    <row r="41" spans="1:5" ht="51">
      <c r="A41" s="30" t="s">
        <v>42</v>
      </c>
      <c r="E41" s="31" t="s">
        <v>1243</v>
      </c>
    </row>
    <row r="42" spans="1:5" ht="204">
      <c r="A42" t="s">
        <v>44</v>
      </c>
      <c r="E42" s="29" t="s">
        <v>1244</v>
      </c>
    </row>
    <row r="43" spans="1:16" ht="12.75">
      <c r="A43" s="19" t="s">
        <v>35</v>
      </c>
      <c s="23" t="s">
        <v>30</v>
      </c>
      <c s="23" t="s">
        <v>1245</v>
      </c>
      <c s="19" t="s">
        <v>37</v>
      </c>
      <c s="24" t="s">
        <v>1246</v>
      </c>
      <c s="25" t="s">
        <v>126</v>
      </c>
      <c s="26">
        <v>237.5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1247</v>
      </c>
    </row>
    <row r="45" spans="1:5" ht="63.75">
      <c r="A45" s="30" t="s">
        <v>42</v>
      </c>
      <c r="E45" s="31" t="s">
        <v>1248</v>
      </c>
    </row>
    <row r="46" spans="1:5" ht="204">
      <c r="A46" t="s">
        <v>44</v>
      </c>
      <c r="E46" s="29" t="s">
        <v>1244</v>
      </c>
    </row>
    <row r="47" spans="1:18" ht="12.75" customHeight="1">
      <c r="A47" s="5" t="s">
        <v>33</v>
      </c>
      <c s="5"/>
      <c s="35" t="s">
        <v>30</v>
      </c>
      <c s="5"/>
      <c s="21" t="s">
        <v>145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25.5">
      <c r="A48" s="19" t="s">
        <v>35</v>
      </c>
      <c s="23" t="s">
        <v>32</v>
      </c>
      <c s="23" t="s">
        <v>875</v>
      </c>
      <c s="19" t="s">
        <v>37</v>
      </c>
      <c s="24" t="s">
        <v>876</v>
      </c>
      <c s="25" t="s">
        <v>107</v>
      </c>
      <c s="26">
        <v>95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1249</v>
      </c>
    </row>
    <row r="50" spans="1:5" ht="12.75">
      <c r="A50" s="30" t="s">
        <v>42</v>
      </c>
      <c r="E50" s="31" t="s">
        <v>1250</v>
      </c>
    </row>
    <row r="51" spans="1:5" ht="38.25">
      <c r="A51" t="s">
        <v>44</v>
      </c>
      <c r="E51" s="29" t="s">
        <v>879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</v>
      </c>
      <c s="32">
        <f>0+I8+I21+I54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88</v>
      </c>
      <c s="5"/>
      <c s="14" t="s">
        <v>89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90</v>
      </c>
      <c s="19" t="s">
        <v>37</v>
      </c>
      <c s="24" t="s">
        <v>91</v>
      </c>
      <c s="25" t="s">
        <v>92</v>
      </c>
      <c s="26">
        <v>33.6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93</v>
      </c>
    </row>
    <row r="11" spans="1:5" ht="51">
      <c r="A11" s="30" t="s">
        <v>42</v>
      </c>
      <c r="E11" s="31" t="s">
        <v>94</v>
      </c>
    </row>
    <row r="12" spans="1:5" ht="140.25">
      <c r="A12" t="s">
        <v>44</v>
      </c>
      <c r="E12" s="29" t="s">
        <v>95</v>
      </c>
    </row>
    <row r="13" spans="1:16" ht="12.75">
      <c r="A13" s="19" t="s">
        <v>35</v>
      </c>
      <c s="23" t="s">
        <v>13</v>
      </c>
      <c s="23" t="s">
        <v>96</v>
      </c>
      <c s="19" t="s">
        <v>37</v>
      </c>
      <c s="24" t="s">
        <v>97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98</v>
      </c>
    </row>
    <row r="15" spans="1:5" ht="63.75">
      <c r="A15" s="30" t="s">
        <v>42</v>
      </c>
      <c r="E15" s="31" t="s">
        <v>99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102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103</v>
      </c>
    </row>
    <row r="21" spans="1:18" ht="12.75" customHeight="1">
      <c r="A21" s="5" t="s">
        <v>33</v>
      </c>
      <c s="5"/>
      <c s="35" t="s">
        <v>19</v>
      </c>
      <c s="5"/>
      <c s="21" t="s">
        <v>104</v>
      </c>
      <c s="5"/>
      <c s="5"/>
      <c s="5"/>
      <c s="36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19" t="s">
        <v>35</v>
      </c>
      <c s="23" t="s">
        <v>23</v>
      </c>
      <c s="23" t="s">
        <v>105</v>
      </c>
      <c s="19" t="s">
        <v>37</v>
      </c>
      <c s="24" t="s">
        <v>106</v>
      </c>
      <c s="25" t="s">
        <v>107</v>
      </c>
      <c s="26">
        <v>822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108</v>
      </c>
    </row>
    <row r="24" spans="1:5" ht="25.5">
      <c r="A24" s="30" t="s">
        <v>42</v>
      </c>
      <c r="E24" s="31" t="s">
        <v>109</v>
      </c>
    </row>
    <row r="25" spans="1:5" ht="38.25">
      <c r="A25" t="s">
        <v>44</v>
      </c>
      <c r="E25" s="29" t="s">
        <v>110</v>
      </c>
    </row>
    <row r="26" spans="1:16" ht="12.75">
      <c r="A26" s="19" t="s">
        <v>35</v>
      </c>
      <c s="23" t="s">
        <v>25</v>
      </c>
      <c s="23" t="s">
        <v>111</v>
      </c>
      <c s="19" t="s">
        <v>51</v>
      </c>
      <c s="24" t="s">
        <v>112</v>
      </c>
      <c s="25" t="s">
        <v>79</v>
      </c>
      <c s="26">
        <v>12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113</v>
      </c>
    </row>
    <row r="28" spans="1:5" ht="25.5">
      <c r="A28" s="30" t="s">
        <v>42</v>
      </c>
      <c r="E28" s="31" t="s">
        <v>114</v>
      </c>
    </row>
    <row r="29" spans="1:5" ht="165.75">
      <c r="A29" t="s">
        <v>44</v>
      </c>
      <c r="E29" s="29" t="s">
        <v>115</v>
      </c>
    </row>
    <row r="30" spans="1:16" ht="12.75">
      <c r="A30" s="19" t="s">
        <v>35</v>
      </c>
      <c s="23" t="s">
        <v>27</v>
      </c>
      <c s="23" t="s">
        <v>116</v>
      </c>
      <c s="19" t="s">
        <v>51</v>
      </c>
      <c s="24" t="s">
        <v>117</v>
      </c>
      <c s="25" t="s">
        <v>79</v>
      </c>
      <c s="26">
        <v>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118</v>
      </c>
    </row>
    <row r="32" spans="1:5" ht="25.5">
      <c r="A32" s="30" t="s">
        <v>42</v>
      </c>
      <c r="E32" s="31" t="s">
        <v>119</v>
      </c>
    </row>
    <row r="33" spans="1:5" ht="165.75">
      <c r="A33" t="s">
        <v>44</v>
      </c>
      <c r="E33" s="29" t="s">
        <v>115</v>
      </c>
    </row>
    <row r="34" spans="1:16" ht="12.75">
      <c r="A34" s="19" t="s">
        <v>35</v>
      </c>
      <c s="23" t="s">
        <v>64</v>
      </c>
      <c s="23" t="s">
        <v>120</v>
      </c>
      <c s="19" t="s">
        <v>51</v>
      </c>
      <c s="24" t="s">
        <v>121</v>
      </c>
      <c s="25" t="s">
        <v>79</v>
      </c>
      <c s="26">
        <v>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122</v>
      </c>
    </row>
    <row r="36" spans="1:5" ht="25.5">
      <c r="A36" s="30" t="s">
        <v>42</v>
      </c>
      <c r="E36" s="31" t="s">
        <v>123</v>
      </c>
    </row>
    <row r="37" spans="1:5" ht="165.75">
      <c r="A37" t="s">
        <v>44</v>
      </c>
      <c r="E37" s="29" t="s">
        <v>115</v>
      </c>
    </row>
    <row r="38" spans="1:16" ht="12.75">
      <c r="A38" s="19" t="s">
        <v>35</v>
      </c>
      <c s="23" t="s">
        <v>68</v>
      </c>
      <c s="23" t="s">
        <v>124</v>
      </c>
      <c s="19" t="s">
        <v>37</v>
      </c>
      <c s="24" t="s">
        <v>125</v>
      </c>
      <c s="25" t="s">
        <v>126</v>
      </c>
      <c s="26">
        <v>48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127</v>
      </c>
    </row>
    <row r="40" spans="1:5" ht="12.75">
      <c r="A40" s="30" t="s">
        <v>42</v>
      </c>
      <c r="E40" s="31" t="s">
        <v>128</v>
      </c>
    </row>
    <row r="41" spans="1:5" ht="306">
      <c r="A41" t="s">
        <v>44</v>
      </c>
      <c r="E41" s="29" t="s">
        <v>129</v>
      </c>
    </row>
    <row r="42" spans="1:16" ht="12.75">
      <c r="A42" s="19" t="s">
        <v>35</v>
      </c>
      <c s="23" t="s">
        <v>30</v>
      </c>
      <c s="23" t="s">
        <v>130</v>
      </c>
      <c s="19" t="s">
        <v>37</v>
      </c>
      <c s="24" t="s">
        <v>131</v>
      </c>
      <c s="25" t="s">
        <v>126</v>
      </c>
      <c s="26">
        <v>48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132</v>
      </c>
    </row>
    <row r="44" spans="1:5" ht="51">
      <c r="A44" s="30" t="s">
        <v>42</v>
      </c>
      <c r="E44" s="31" t="s">
        <v>133</v>
      </c>
    </row>
    <row r="45" spans="1:5" ht="204">
      <c r="A45" t="s">
        <v>44</v>
      </c>
      <c r="E45" s="29" t="s">
        <v>134</v>
      </c>
    </row>
    <row r="46" spans="1:16" ht="12.75">
      <c r="A46" s="19" t="s">
        <v>35</v>
      </c>
      <c s="23" t="s">
        <v>32</v>
      </c>
      <c s="23" t="s">
        <v>135</v>
      </c>
      <c s="19" t="s">
        <v>37</v>
      </c>
      <c s="24" t="s">
        <v>136</v>
      </c>
      <c s="25" t="s">
        <v>79</v>
      </c>
      <c s="26">
        <v>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137</v>
      </c>
    </row>
    <row r="48" spans="1:5" ht="12.75">
      <c r="A48" s="30" t="s">
        <v>42</v>
      </c>
      <c r="E48" s="31" t="s">
        <v>138</v>
      </c>
    </row>
    <row r="49" spans="1:5" ht="76.5">
      <c r="A49" t="s">
        <v>44</v>
      </c>
      <c r="E49" s="29" t="s">
        <v>139</v>
      </c>
    </row>
    <row r="50" spans="1:16" ht="12.75">
      <c r="A50" s="19" t="s">
        <v>35</v>
      </c>
      <c s="23" t="s">
        <v>83</v>
      </c>
      <c s="23" t="s">
        <v>140</v>
      </c>
      <c s="19" t="s">
        <v>37</v>
      </c>
      <c s="24" t="s">
        <v>141</v>
      </c>
      <c s="25" t="s">
        <v>107</v>
      </c>
      <c s="26">
        <v>50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142</v>
      </c>
    </row>
    <row r="52" spans="1:5" ht="25.5">
      <c r="A52" s="30" t="s">
        <v>42</v>
      </c>
      <c r="E52" s="31" t="s">
        <v>143</v>
      </c>
    </row>
    <row r="53" spans="1:5" ht="38.25">
      <c r="A53" t="s">
        <v>44</v>
      </c>
      <c r="E53" s="29" t="s">
        <v>144</v>
      </c>
    </row>
    <row r="54" spans="1:18" ht="12.75" customHeight="1">
      <c r="A54" s="5" t="s">
        <v>33</v>
      </c>
      <c s="5"/>
      <c s="35" t="s">
        <v>30</v>
      </c>
      <c s="5"/>
      <c s="21" t="s">
        <v>145</v>
      </c>
      <c s="5"/>
      <c s="5"/>
      <c s="5"/>
      <c s="36">
        <f>0+Q54</f>
      </c>
      <c r="O54">
        <f>0+R54</f>
      </c>
      <c r="Q54">
        <f>0+I55+I59+I63+I67+I71</f>
      </c>
      <c>
        <f>0+O55+O59+O63+O67+O71</f>
      </c>
    </row>
    <row r="55" spans="1:16" ht="12.75">
      <c r="A55" s="19" t="s">
        <v>35</v>
      </c>
      <c s="23" t="s">
        <v>146</v>
      </c>
      <c s="23" t="s">
        <v>147</v>
      </c>
      <c s="19" t="s">
        <v>85</v>
      </c>
      <c s="24" t="s">
        <v>148</v>
      </c>
      <c s="25" t="s">
        <v>79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149</v>
      </c>
    </row>
    <row r="57" spans="1:5" ht="12.75">
      <c r="A57" s="30" t="s">
        <v>42</v>
      </c>
      <c r="E57" s="31" t="s">
        <v>81</v>
      </c>
    </row>
    <row r="58" spans="1:5" ht="63.75">
      <c r="A58" t="s">
        <v>44</v>
      </c>
      <c r="E58" s="29" t="s">
        <v>150</v>
      </c>
    </row>
    <row r="59" spans="1:16" ht="12.75">
      <c r="A59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79</v>
      </c>
      <c s="26">
        <v>24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37</v>
      </c>
    </row>
    <row r="61" spans="1:5" ht="25.5">
      <c r="A61" s="30" t="s">
        <v>42</v>
      </c>
      <c r="E61" s="31" t="s">
        <v>154</v>
      </c>
    </row>
    <row r="62" spans="1:5" ht="25.5">
      <c r="A62" t="s">
        <v>44</v>
      </c>
      <c r="E62" s="29" t="s">
        <v>155</v>
      </c>
    </row>
    <row r="63" spans="1:16" ht="12.75">
      <c r="A63" s="19" t="s">
        <v>35</v>
      </c>
      <c s="23" t="s">
        <v>156</v>
      </c>
      <c s="23" t="s">
        <v>157</v>
      </c>
      <c s="19" t="s">
        <v>37</v>
      </c>
      <c s="24" t="s">
        <v>158</v>
      </c>
      <c s="25" t="s">
        <v>79</v>
      </c>
      <c s="26">
        <v>7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25.5">
      <c r="A64" s="28" t="s">
        <v>40</v>
      </c>
      <c r="E64" s="29" t="s">
        <v>159</v>
      </c>
    </row>
    <row r="65" spans="1:5" ht="25.5">
      <c r="A65" s="30" t="s">
        <v>42</v>
      </c>
      <c r="E65" s="31" t="s">
        <v>160</v>
      </c>
    </row>
    <row r="66" spans="1:5" ht="25.5">
      <c r="A66" t="s">
        <v>44</v>
      </c>
      <c r="E66" s="29" t="s">
        <v>155</v>
      </c>
    </row>
    <row r="67" spans="1:16" ht="12.75">
      <c r="A67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79</v>
      </c>
      <c s="26">
        <v>23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164</v>
      </c>
    </row>
    <row r="69" spans="1:5" ht="25.5">
      <c r="A69" s="30" t="s">
        <v>42</v>
      </c>
      <c r="E69" s="31" t="s">
        <v>165</v>
      </c>
    </row>
    <row r="70" spans="1:5" ht="25.5">
      <c r="A70" t="s">
        <v>44</v>
      </c>
      <c r="E70" s="29" t="s">
        <v>155</v>
      </c>
    </row>
    <row r="71" spans="1:16" ht="12.75">
      <c r="A71" s="19" t="s">
        <v>35</v>
      </c>
      <c s="23" t="s">
        <v>166</v>
      </c>
      <c s="23" t="s">
        <v>167</v>
      </c>
      <c s="19" t="s">
        <v>85</v>
      </c>
      <c s="24" t="s">
        <v>168</v>
      </c>
      <c s="25" t="s">
        <v>79</v>
      </c>
      <c s="26">
        <v>1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169</v>
      </c>
    </row>
    <row r="73" spans="1:5" ht="12.75">
      <c r="A73" s="30" t="s">
        <v>42</v>
      </c>
      <c r="E73" s="31" t="s">
        <v>43</v>
      </c>
    </row>
    <row r="74" spans="1:5" ht="63.75">
      <c r="A74" t="s">
        <v>44</v>
      </c>
      <c r="E74" s="29" t="s">
        <v>170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0+O8+O17+O106+O123+O132+O161+O194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171</v>
      </c>
      <c s="32">
        <f>0+I8+I17+I106+I123+I132+I161+I194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171</v>
      </c>
      <c s="5"/>
      <c s="14" t="s">
        <v>172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4360.311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114.75">
      <c r="A11" s="30" t="s">
        <v>42</v>
      </c>
      <c r="E11" s="31" t="s">
        <v>176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311.515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89.25">
      <c r="A15" s="30" t="s">
        <v>42</v>
      </c>
      <c r="E15" s="31" t="s">
        <v>181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25.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126</v>
      </c>
      <c s="26">
        <v>745.875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184</v>
      </c>
    </row>
    <row r="20" spans="1:5" ht="51">
      <c r="A20" s="30" t="s">
        <v>42</v>
      </c>
      <c r="E20" s="31" t="s">
        <v>185</v>
      </c>
    </row>
    <row r="21" spans="1:5" ht="63.75">
      <c r="A21" t="s">
        <v>44</v>
      </c>
      <c r="E21" s="29" t="s">
        <v>186</v>
      </c>
    </row>
    <row r="22" spans="1:16" ht="12.75">
      <c r="A22" s="19" t="s">
        <v>35</v>
      </c>
      <c s="23" t="s">
        <v>23</v>
      </c>
      <c s="23" t="s">
        <v>187</v>
      </c>
      <c s="19" t="s">
        <v>37</v>
      </c>
      <c s="24" t="s">
        <v>188</v>
      </c>
      <c s="25" t="s">
        <v>126</v>
      </c>
      <c s="26">
        <v>110.5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189</v>
      </c>
    </row>
    <row r="24" spans="1:5" ht="25.5">
      <c r="A24" s="30" t="s">
        <v>42</v>
      </c>
      <c r="E24" s="31" t="s">
        <v>190</v>
      </c>
    </row>
    <row r="25" spans="1:5" ht="63.75">
      <c r="A25" t="s">
        <v>44</v>
      </c>
      <c r="E25" s="29" t="s">
        <v>186</v>
      </c>
    </row>
    <row r="26" spans="1:16" ht="12.75">
      <c r="A26" s="19" t="s">
        <v>35</v>
      </c>
      <c s="23" t="s">
        <v>25</v>
      </c>
      <c s="23" t="s">
        <v>191</v>
      </c>
      <c s="19" t="s">
        <v>37</v>
      </c>
      <c s="24" t="s">
        <v>192</v>
      </c>
      <c s="25" t="s">
        <v>126</v>
      </c>
      <c s="26">
        <v>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193</v>
      </c>
    </row>
    <row r="28" spans="1:5" ht="25.5">
      <c r="A28" s="30" t="s">
        <v>42</v>
      </c>
      <c r="E28" s="31" t="s">
        <v>194</v>
      </c>
    </row>
    <row r="29" spans="1:5" ht="63.75">
      <c r="A29" t="s">
        <v>44</v>
      </c>
      <c r="E29" s="29" t="s">
        <v>186</v>
      </c>
    </row>
    <row r="30" spans="1:16" ht="12.75">
      <c r="A30" s="19" t="s">
        <v>35</v>
      </c>
      <c s="23" t="s">
        <v>27</v>
      </c>
      <c s="23" t="s">
        <v>195</v>
      </c>
      <c s="19" t="s">
        <v>37</v>
      </c>
      <c s="24" t="s">
        <v>196</v>
      </c>
      <c s="25" t="s">
        <v>197</v>
      </c>
      <c s="26">
        <v>238.5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198</v>
      </c>
    </row>
    <row r="32" spans="1:5" ht="25.5">
      <c r="A32" s="30" t="s">
        <v>42</v>
      </c>
      <c r="E32" s="31" t="s">
        <v>199</v>
      </c>
    </row>
    <row r="33" spans="1:5" ht="63.75">
      <c r="A33" t="s">
        <v>44</v>
      </c>
      <c r="E33" s="29" t="s">
        <v>186</v>
      </c>
    </row>
    <row r="34" spans="1:16" ht="12.75">
      <c r="A34" s="19" t="s">
        <v>35</v>
      </c>
      <c s="23" t="s">
        <v>64</v>
      </c>
      <c s="23" t="s">
        <v>200</v>
      </c>
      <c s="19" t="s">
        <v>37</v>
      </c>
      <c s="24" t="s">
        <v>201</v>
      </c>
      <c s="25" t="s">
        <v>126</v>
      </c>
      <c s="26">
        <v>287.3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202</v>
      </c>
    </row>
    <row r="36" spans="1:5" ht="63.75">
      <c r="A36" s="30" t="s">
        <v>42</v>
      </c>
      <c r="E36" s="31" t="s">
        <v>203</v>
      </c>
    </row>
    <row r="37" spans="1:5" ht="63.75">
      <c r="A37" t="s">
        <v>44</v>
      </c>
      <c r="E37" s="29" t="s">
        <v>204</v>
      </c>
    </row>
    <row r="38" spans="1:16" ht="12.75">
      <c r="A38" s="19" t="s">
        <v>35</v>
      </c>
      <c s="23" t="s">
        <v>68</v>
      </c>
      <c s="23" t="s">
        <v>205</v>
      </c>
      <c s="19" t="s">
        <v>37</v>
      </c>
      <c s="24" t="s">
        <v>206</v>
      </c>
      <c s="25" t="s">
        <v>197</v>
      </c>
      <c s="26">
        <v>79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207</v>
      </c>
    </row>
    <row r="40" spans="1:5" ht="38.25">
      <c r="A40" s="30" t="s">
        <v>42</v>
      </c>
      <c r="E40" s="31" t="s">
        <v>208</v>
      </c>
    </row>
    <row r="41" spans="1:5" ht="25.5">
      <c r="A41" t="s">
        <v>44</v>
      </c>
      <c r="E41" s="29" t="s">
        <v>209</v>
      </c>
    </row>
    <row r="42" spans="1:16" ht="12.75">
      <c r="A42" s="19" t="s">
        <v>35</v>
      </c>
      <c s="23" t="s">
        <v>30</v>
      </c>
      <c s="23" t="s">
        <v>210</v>
      </c>
      <c s="19" t="s">
        <v>37</v>
      </c>
      <c s="24" t="s">
        <v>211</v>
      </c>
      <c s="25" t="s">
        <v>126</v>
      </c>
      <c s="26">
        <v>1436.5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212</v>
      </c>
    </row>
    <row r="44" spans="1:5" ht="38.25">
      <c r="A44" s="30" t="s">
        <v>42</v>
      </c>
      <c r="E44" s="31" t="s">
        <v>213</v>
      </c>
    </row>
    <row r="45" spans="1:5" ht="382.5">
      <c r="A45" t="s">
        <v>44</v>
      </c>
      <c r="E45" s="29" t="s">
        <v>214</v>
      </c>
    </row>
    <row r="46" spans="1:16" ht="12.75">
      <c r="A46" s="19" t="s">
        <v>35</v>
      </c>
      <c s="23" t="s">
        <v>32</v>
      </c>
      <c s="23" t="s">
        <v>215</v>
      </c>
      <c s="19" t="s">
        <v>37</v>
      </c>
      <c s="24" t="s">
        <v>216</v>
      </c>
      <c s="25" t="s">
        <v>126</v>
      </c>
      <c s="26">
        <v>54.525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217</v>
      </c>
    </row>
    <row r="48" spans="1:5" ht="12.75">
      <c r="A48" s="30" t="s">
        <v>42</v>
      </c>
      <c r="E48" s="31" t="s">
        <v>218</v>
      </c>
    </row>
    <row r="49" spans="1:5" ht="318.75">
      <c r="A49" t="s">
        <v>44</v>
      </c>
      <c r="E49" s="29" t="s">
        <v>219</v>
      </c>
    </row>
    <row r="50" spans="1:16" ht="12.75">
      <c r="A50" s="19" t="s">
        <v>35</v>
      </c>
      <c s="23" t="s">
        <v>83</v>
      </c>
      <c s="23" t="s">
        <v>124</v>
      </c>
      <c s="19" t="s">
        <v>37</v>
      </c>
      <c s="24" t="s">
        <v>125</v>
      </c>
      <c s="25" t="s">
        <v>126</v>
      </c>
      <c s="26">
        <v>590.125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220</v>
      </c>
    </row>
    <row r="52" spans="1:5" ht="38.25">
      <c r="A52" s="30" t="s">
        <v>42</v>
      </c>
      <c r="E52" s="31" t="s">
        <v>221</v>
      </c>
    </row>
    <row r="53" spans="1:5" ht="306">
      <c r="A53" t="s">
        <v>44</v>
      </c>
      <c r="E53" s="29" t="s">
        <v>129</v>
      </c>
    </row>
    <row r="54" spans="1:16" ht="12.75">
      <c r="A54" s="19" t="s">
        <v>35</v>
      </c>
      <c s="23" t="s">
        <v>146</v>
      </c>
      <c s="23" t="s">
        <v>222</v>
      </c>
      <c s="19" t="s">
        <v>37</v>
      </c>
      <c s="24" t="s">
        <v>223</v>
      </c>
      <c s="25" t="s">
        <v>107</v>
      </c>
      <c s="26">
        <v>103.5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224</v>
      </c>
    </row>
    <row r="56" spans="1:5" ht="25.5">
      <c r="A56" s="30" t="s">
        <v>42</v>
      </c>
      <c r="E56" s="31" t="s">
        <v>225</v>
      </c>
    </row>
    <row r="57" spans="1:5" ht="63.75">
      <c r="A57" t="s">
        <v>44</v>
      </c>
      <c r="E57" s="29" t="s">
        <v>226</v>
      </c>
    </row>
    <row r="58" spans="1:16" ht="12.75">
      <c r="A58" s="19" t="s">
        <v>35</v>
      </c>
      <c s="23" t="s">
        <v>151</v>
      </c>
      <c s="23" t="s">
        <v>227</v>
      </c>
      <c s="19" t="s">
        <v>37</v>
      </c>
      <c s="24" t="s">
        <v>228</v>
      </c>
      <c s="25" t="s">
        <v>126</v>
      </c>
      <c s="26">
        <v>16.875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229</v>
      </c>
    </row>
    <row r="60" spans="1:5" ht="89.25">
      <c r="A60" s="30" t="s">
        <v>42</v>
      </c>
      <c r="E60" s="31" t="s">
        <v>230</v>
      </c>
    </row>
    <row r="61" spans="1:5" ht="63.75">
      <c r="A61" t="s">
        <v>44</v>
      </c>
      <c r="E61" s="29" t="s">
        <v>231</v>
      </c>
    </row>
    <row r="62" spans="1:16" ht="12.75">
      <c r="A62" s="19" t="s">
        <v>35</v>
      </c>
      <c s="23" t="s">
        <v>156</v>
      </c>
      <c s="23" t="s">
        <v>227</v>
      </c>
      <c s="19" t="s">
        <v>51</v>
      </c>
      <c s="24" t="s">
        <v>228</v>
      </c>
      <c s="25" t="s">
        <v>126</v>
      </c>
      <c s="26">
        <v>54.525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232</v>
      </c>
    </row>
    <row r="64" spans="1:5" ht="25.5">
      <c r="A64" s="30" t="s">
        <v>42</v>
      </c>
      <c r="E64" s="31" t="s">
        <v>233</v>
      </c>
    </row>
    <row r="65" spans="1:5" ht="63.75">
      <c r="A65" t="s">
        <v>44</v>
      </c>
      <c r="E65" s="29" t="s">
        <v>231</v>
      </c>
    </row>
    <row r="66" spans="1:16" ht="12.75">
      <c r="A66" s="19" t="s">
        <v>35</v>
      </c>
      <c s="23" t="s">
        <v>161</v>
      </c>
      <c s="23" t="s">
        <v>234</v>
      </c>
      <c s="19" t="s">
        <v>37</v>
      </c>
      <c s="24" t="s">
        <v>235</v>
      </c>
      <c s="25" t="s">
        <v>79</v>
      </c>
      <c s="26">
        <v>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236</v>
      </c>
    </row>
    <row r="68" spans="1:5" ht="12.75">
      <c r="A68" s="30" t="s">
        <v>42</v>
      </c>
      <c r="E68" s="31" t="s">
        <v>81</v>
      </c>
    </row>
    <row r="69" spans="1:5" ht="63.75">
      <c r="A69" t="s">
        <v>44</v>
      </c>
      <c r="E69" s="29" t="s">
        <v>231</v>
      </c>
    </row>
    <row r="70" spans="1:16" ht="12.75">
      <c r="A70" s="19" t="s">
        <v>35</v>
      </c>
      <c s="23" t="s">
        <v>166</v>
      </c>
      <c s="23" t="s">
        <v>237</v>
      </c>
      <c s="19" t="s">
        <v>37</v>
      </c>
      <c s="24" t="s">
        <v>238</v>
      </c>
      <c s="25" t="s">
        <v>197</v>
      </c>
      <c s="26">
        <v>30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239</v>
      </c>
    </row>
    <row r="72" spans="1:5" ht="25.5">
      <c r="A72" s="30" t="s">
        <v>42</v>
      </c>
      <c r="E72" s="31" t="s">
        <v>240</v>
      </c>
    </row>
    <row r="73" spans="1:5" ht="63.75">
      <c r="A73" t="s">
        <v>44</v>
      </c>
      <c r="E73" s="29" t="s">
        <v>231</v>
      </c>
    </row>
    <row r="74" spans="1:16" ht="12.75">
      <c r="A74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126</v>
      </c>
      <c s="26">
        <v>500.1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244</v>
      </c>
    </row>
    <row r="76" spans="1:5" ht="63.75">
      <c r="A76" s="30" t="s">
        <v>42</v>
      </c>
      <c r="E76" s="31" t="s">
        <v>245</v>
      </c>
    </row>
    <row r="77" spans="1:5" ht="318.75">
      <c r="A77" t="s">
        <v>44</v>
      </c>
      <c r="E77" s="29" t="s">
        <v>246</v>
      </c>
    </row>
    <row r="78" spans="1:16" ht="12.75">
      <c r="A78" s="19" t="s">
        <v>35</v>
      </c>
      <c s="23" t="s">
        <v>247</v>
      </c>
      <c s="23" t="s">
        <v>248</v>
      </c>
      <c s="19" t="s">
        <v>51</v>
      </c>
      <c s="24" t="s">
        <v>249</v>
      </c>
      <c s="25" t="s">
        <v>126</v>
      </c>
      <c s="26">
        <v>54.525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250</v>
      </c>
    </row>
    <row r="80" spans="1:5" ht="12.75">
      <c r="A80" s="30" t="s">
        <v>42</v>
      </c>
      <c r="E80" s="31" t="s">
        <v>251</v>
      </c>
    </row>
    <row r="81" spans="1:5" ht="191.25">
      <c r="A81" t="s">
        <v>44</v>
      </c>
      <c r="E81" s="29" t="s">
        <v>252</v>
      </c>
    </row>
    <row r="82" spans="1:16" ht="12.75">
      <c r="A82" s="19" t="s">
        <v>35</v>
      </c>
      <c s="23" t="s">
        <v>253</v>
      </c>
      <c s="23" t="s">
        <v>248</v>
      </c>
      <c s="19" t="s">
        <v>55</v>
      </c>
      <c s="24" t="s">
        <v>249</v>
      </c>
      <c s="25" t="s">
        <v>126</v>
      </c>
      <c s="26">
        <v>574.6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254</v>
      </c>
    </row>
    <row r="84" spans="1:5" ht="51">
      <c r="A84" s="30" t="s">
        <v>42</v>
      </c>
      <c r="E84" s="31" t="s">
        <v>255</v>
      </c>
    </row>
    <row r="85" spans="1:5" ht="191.25">
      <c r="A85" t="s">
        <v>44</v>
      </c>
      <c r="E85" s="29" t="s">
        <v>252</v>
      </c>
    </row>
    <row r="86" spans="1:16" ht="12.75">
      <c r="A86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126</v>
      </c>
      <c s="26">
        <v>89.763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51">
      <c r="A87" s="28" t="s">
        <v>40</v>
      </c>
      <c r="E87" s="29" t="s">
        <v>259</v>
      </c>
    </row>
    <row r="88" spans="1:5" ht="89.25">
      <c r="A88" s="30" t="s">
        <v>42</v>
      </c>
      <c r="E88" s="31" t="s">
        <v>260</v>
      </c>
    </row>
    <row r="89" spans="1:5" ht="242.25">
      <c r="A89" t="s">
        <v>44</v>
      </c>
      <c r="E89" s="29" t="s">
        <v>261</v>
      </c>
    </row>
    <row r="90" spans="1:16" ht="12.75">
      <c r="A90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126</v>
      </c>
      <c s="26">
        <v>167.9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265</v>
      </c>
    </row>
    <row r="92" spans="1:5" ht="63.75">
      <c r="A92" s="30" t="s">
        <v>42</v>
      </c>
      <c r="E92" s="31" t="s">
        <v>266</v>
      </c>
    </row>
    <row r="93" spans="1:5" ht="229.5">
      <c r="A93" t="s">
        <v>44</v>
      </c>
      <c r="E93" s="29" t="s">
        <v>267</v>
      </c>
    </row>
    <row r="94" spans="1:16" ht="12.75">
      <c r="A94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126</v>
      </c>
      <c s="26">
        <v>253.4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271</v>
      </c>
    </row>
    <row r="96" spans="1:5" ht="63.75">
      <c r="A96" s="30" t="s">
        <v>42</v>
      </c>
      <c r="E96" s="31" t="s">
        <v>272</v>
      </c>
    </row>
    <row r="97" spans="1:5" ht="293.25">
      <c r="A97" t="s">
        <v>44</v>
      </c>
      <c r="E97" s="29" t="s">
        <v>273</v>
      </c>
    </row>
    <row r="98" spans="1:16" ht="12.75">
      <c r="A9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107</v>
      </c>
      <c s="26">
        <v>2873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38.25">
      <c r="A100" s="30" t="s">
        <v>42</v>
      </c>
      <c r="E100" s="31" t="s">
        <v>277</v>
      </c>
    </row>
    <row r="101" spans="1:5" ht="38.25">
      <c r="A101" t="s">
        <v>44</v>
      </c>
      <c r="E101" s="29" t="s">
        <v>278</v>
      </c>
    </row>
    <row r="102" spans="1:16" ht="12.75">
      <c r="A10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126</v>
      </c>
      <c s="26">
        <v>54.525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282</v>
      </c>
    </row>
    <row r="104" spans="1:5" ht="63.75">
      <c r="A104" s="30" t="s">
        <v>42</v>
      </c>
      <c r="E104" s="31" t="s">
        <v>283</v>
      </c>
    </row>
    <row r="105" spans="1:5" ht="38.25">
      <c r="A105" t="s">
        <v>44</v>
      </c>
      <c r="E105" s="29" t="s">
        <v>284</v>
      </c>
    </row>
    <row r="106" spans="1:18" ht="12.75" customHeight="1">
      <c r="A106" s="5" t="s">
        <v>33</v>
      </c>
      <c s="5"/>
      <c s="35" t="s">
        <v>13</v>
      </c>
      <c s="5"/>
      <c s="21" t="s">
        <v>285</v>
      </c>
      <c s="5"/>
      <c s="5"/>
      <c s="5"/>
      <c s="36">
        <f>0+Q106</f>
      </c>
      <c r="O106">
        <f>0+R106</f>
      </c>
      <c r="Q106">
        <f>0+I107+I111+I115+I119</f>
      </c>
      <c>
        <f>0+O107+O111+O115+O119</f>
      </c>
    </row>
    <row r="107" spans="1:16" ht="12.75">
      <c r="A107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107</v>
      </c>
      <c s="26">
        <v>832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289</v>
      </c>
    </row>
    <row r="109" spans="1:5" ht="25.5">
      <c r="A109" s="30" t="s">
        <v>42</v>
      </c>
      <c r="E109" s="31" t="s">
        <v>290</v>
      </c>
    </row>
    <row r="110" spans="1:5" ht="25.5">
      <c r="A110" t="s">
        <v>44</v>
      </c>
      <c r="E110" s="29" t="s">
        <v>291</v>
      </c>
    </row>
    <row r="111" spans="1:16" ht="12.75">
      <c r="A111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197</v>
      </c>
      <c s="26">
        <v>520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295</v>
      </c>
    </row>
    <row r="113" spans="1:5" ht="25.5">
      <c r="A113" s="30" t="s">
        <v>42</v>
      </c>
      <c r="E113" s="31" t="s">
        <v>296</v>
      </c>
    </row>
    <row r="114" spans="1:5" ht="165.75">
      <c r="A114" t="s">
        <v>44</v>
      </c>
      <c r="E114" s="29" t="s">
        <v>297</v>
      </c>
    </row>
    <row r="115" spans="1:16" ht="12.75">
      <c r="A115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107</v>
      </c>
      <c s="26">
        <v>2873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38.25">
      <c r="A116" s="28" t="s">
        <v>40</v>
      </c>
      <c r="E116" s="29" t="s">
        <v>301</v>
      </c>
    </row>
    <row r="117" spans="1:5" ht="38.25">
      <c r="A117" s="30" t="s">
        <v>42</v>
      </c>
      <c r="E117" s="31" t="s">
        <v>277</v>
      </c>
    </row>
    <row r="118" spans="1:5" ht="51">
      <c r="A118" t="s">
        <v>44</v>
      </c>
      <c r="E118" s="29" t="s">
        <v>302</v>
      </c>
    </row>
    <row r="119" spans="1:16" ht="12.75">
      <c r="A119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126</v>
      </c>
      <c s="26">
        <v>1436.5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38.25">
      <c r="A120" s="28" t="s">
        <v>40</v>
      </c>
      <c r="E120" s="29" t="s">
        <v>306</v>
      </c>
    </row>
    <row r="121" spans="1:5" ht="38.25">
      <c r="A121" s="30" t="s">
        <v>42</v>
      </c>
      <c r="E121" s="31" t="s">
        <v>307</v>
      </c>
    </row>
    <row r="122" spans="1:5" ht="38.25">
      <c r="A122" t="s">
        <v>44</v>
      </c>
      <c r="E122" s="29" t="s">
        <v>308</v>
      </c>
    </row>
    <row r="123" spans="1:18" ht="12.75" customHeight="1">
      <c r="A123" s="5" t="s">
        <v>33</v>
      </c>
      <c s="5"/>
      <c s="35" t="s">
        <v>23</v>
      </c>
      <c s="5"/>
      <c s="21" t="s">
        <v>309</v>
      </c>
      <c s="5"/>
      <c s="5"/>
      <c s="5"/>
      <c s="36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126</v>
      </c>
      <c s="26">
        <v>10.988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313</v>
      </c>
    </row>
    <row r="126" spans="1:5" ht="51">
      <c r="A126" s="30" t="s">
        <v>42</v>
      </c>
      <c r="E126" s="31" t="s">
        <v>314</v>
      </c>
    </row>
    <row r="127" spans="1:5" ht="369.75">
      <c r="A127" t="s">
        <v>44</v>
      </c>
      <c r="E127" s="29" t="s">
        <v>315</v>
      </c>
    </row>
    <row r="128" spans="1:16" ht="12.75">
      <c r="A128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126</v>
      </c>
      <c s="26">
        <v>41.5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319</v>
      </c>
    </row>
    <row r="130" spans="1:5" ht="63.75">
      <c r="A130" s="30" t="s">
        <v>42</v>
      </c>
      <c r="E130" s="31" t="s">
        <v>320</v>
      </c>
    </row>
    <row r="131" spans="1:5" ht="38.25">
      <c r="A131" t="s">
        <v>44</v>
      </c>
      <c r="E131" s="29" t="s">
        <v>308</v>
      </c>
    </row>
    <row r="132" spans="1:18" ht="12.75" customHeight="1">
      <c r="A132" s="5" t="s">
        <v>33</v>
      </c>
      <c s="5"/>
      <c s="35" t="s">
        <v>25</v>
      </c>
      <c s="5"/>
      <c s="21" t="s">
        <v>321</v>
      </c>
      <c s="5"/>
      <c s="5"/>
      <c s="5"/>
      <c s="36">
        <f>0+Q132</f>
      </c>
      <c r="O132">
        <f>0+R132</f>
      </c>
      <c r="Q132">
        <f>0+I133+I137+I141+I145+I149+I153+I157</f>
      </c>
      <c>
        <f>0+O133+O137+O141+O145+O149+O153+O157</f>
      </c>
    </row>
    <row r="133" spans="1:16" ht="12.75">
      <c r="A133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126</v>
      </c>
      <c s="26">
        <v>321.776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325</v>
      </c>
    </row>
    <row r="135" spans="1:5" ht="38.25">
      <c r="A135" s="30" t="s">
        <v>42</v>
      </c>
      <c r="E135" s="31" t="s">
        <v>326</v>
      </c>
    </row>
    <row r="136" spans="1:5" ht="127.5">
      <c r="A136" t="s">
        <v>44</v>
      </c>
      <c r="E136" s="29" t="s">
        <v>327</v>
      </c>
    </row>
    <row r="137" spans="1:16" ht="12.75">
      <c r="A137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126</v>
      </c>
      <c s="26">
        <v>609.96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331</v>
      </c>
    </row>
    <row r="139" spans="1:5" ht="63.75">
      <c r="A139" s="30" t="s">
        <v>42</v>
      </c>
      <c r="E139" s="31" t="s">
        <v>332</v>
      </c>
    </row>
    <row r="140" spans="1:5" ht="51">
      <c r="A140" t="s">
        <v>44</v>
      </c>
      <c r="E140" s="29" t="s">
        <v>333</v>
      </c>
    </row>
    <row r="141" spans="1:16" ht="12.75">
      <c r="A141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107</v>
      </c>
      <c s="26">
        <v>103.5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337</v>
      </c>
    </row>
    <row r="143" spans="1:5" ht="25.5">
      <c r="A143" s="30" t="s">
        <v>42</v>
      </c>
      <c r="E143" s="31" t="s">
        <v>225</v>
      </c>
    </row>
    <row r="144" spans="1:5" ht="102">
      <c r="A144" t="s">
        <v>44</v>
      </c>
      <c r="E144" s="29" t="s">
        <v>338</v>
      </c>
    </row>
    <row r="145" spans="1:16" ht="12.75">
      <c r="A145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107</v>
      </c>
      <c s="26">
        <v>2475.2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342</v>
      </c>
    </row>
    <row r="147" spans="1:5" ht="25.5">
      <c r="A147" s="30" t="s">
        <v>42</v>
      </c>
      <c r="E147" s="31" t="s">
        <v>343</v>
      </c>
    </row>
    <row r="148" spans="1:5" ht="51">
      <c r="A148" t="s">
        <v>44</v>
      </c>
      <c r="E148" s="29" t="s">
        <v>344</v>
      </c>
    </row>
    <row r="149" spans="1:16" ht="12.75">
      <c r="A149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107</v>
      </c>
      <c s="26">
        <v>2210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348</v>
      </c>
    </row>
    <row r="151" spans="1:5" ht="12.75">
      <c r="A151" s="30" t="s">
        <v>42</v>
      </c>
      <c r="E151" s="31" t="s">
        <v>349</v>
      </c>
    </row>
    <row r="152" spans="1:5" ht="51">
      <c r="A152" t="s">
        <v>44</v>
      </c>
      <c r="E152" s="29" t="s">
        <v>344</v>
      </c>
    </row>
    <row r="153" spans="1:16" ht="12.75">
      <c r="A153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107</v>
      </c>
      <c s="26">
        <v>2210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353</v>
      </c>
    </row>
    <row r="155" spans="1:5" ht="25.5">
      <c r="A155" s="30" t="s">
        <v>42</v>
      </c>
      <c r="E155" s="31" t="s">
        <v>354</v>
      </c>
    </row>
    <row r="156" spans="1:5" ht="140.25">
      <c r="A156" t="s">
        <v>44</v>
      </c>
      <c r="E156" s="29" t="s">
        <v>355</v>
      </c>
    </row>
    <row r="157" spans="1:16" ht="12.75">
      <c r="A157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107</v>
      </c>
      <c s="26">
        <v>2320.5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359</v>
      </c>
    </row>
    <row r="159" spans="1:5" ht="38.25">
      <c r="A159" s="30" t="s">
        <v>42</v>
      </c>
      <c r="E159" s="31" t="s">
        <v>360</v>
      </c>
    </row>
    <row r="160" spans="1:5" ht="140.25">
      <c r="A160" t="s">
        <v>44</v>
      </c>
      <c r="E160" s="29" t="s">
        <v>355</v>
      </c>
    </row>
    <row r="161" spans="1:18" ht="12.75" customHeight="1">
      <c r="A161" s="5" t="s">
        <v>33</v>
      </c>
      <c s="5"/>
      <c s="35" t="s">
        <v>68</v>
      </c>
      <c s="5"/>
      <c s="21" t="s">
        <v>361</v>
      </c>
      <c s="5"/>
      <c s="5"/>
      <c s="5"/>
      <c s="36">
        <f>0+Q161</f>
      </c>
      <c r="O161">
        <f>0+R161</f>
      </c>
      <c r="Q161">
        <f>0+I162+I166+I170+I174+I178+I182+I186+I190</f>
      </c>
      <c>
        <f>0+O162+O166+O170+O174+O178+O182+O186+O190</f>
      </c>
    </row>
    <row r="162" spans="1:16" ht="12.75">
      <c r="A162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197</v>
      </c>
      <c s="26">
        <v>10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365</v>
      </c>
    </row>
    <row r="164" spans="1:5" ht="25.5">
      <c r="A164" s="30" t="s">
        <v>42</v>
      </c>
      <c r="E164" s="31" t="s">
        <v>366</v>
      </c>
    </row>
    <row r="165" spans="1:5" ht="255">
      <c r="A165" t="s">
        <v>44</v>
      </c>
      <c r="E165" s="29" t="s">
        <v>367</v>
      </c>
    </row>
    <row r="166" spans="1:16" ht="12.75">
      <c r="A166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197</v>
      </c>
      <c s="26">
        <v>80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371</v>
      </c>
    </row>
    <row r="168" spans="1:5" ht="51">
      <c r="A168" s="30" t="s">
        <v>42</v>
      </c>
      <c r="E168" s="31" t="s">
        <v>372</v>
      </c>
    </row>
    <row r="169" spans="1:5" ht="255">
      <c r="A169" t="s">
        <v>44</v>
      </c>
      <c r="E169" s="29" t="s">
        <v>367</v>
      </c>
    </row>
    <row r="170" spans="1:16" ht="12.75">
      <c r="A170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197</v>
      </c>
      <c s="26">
        <v>215.6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376</v>
      </c>
    </row>
    <row r="172" spans="1:5" ht="12.75">
      <c r="A172" s="30" t="s">
        <v>42</v>
      </c>
      <c r="E172" s="31" t="s">
        <v>377</v>
      </c>
    </row>
    <row r="173" spans="1:5" ht="255">
      <c r="A173" t="s">
        <v>44</v>
      </c>
      <c r="E173" s="29" t="s">
        <v>367</v>
      </c>
    </row>
    <row r="174" spans="1:16" ht="12.75">
      <c r="A174" s="19" t="s">
        <v>35</v>
      </c>
      <c s="23" t="s">
        <v>378</v>
      </c>
      <c s="23" t="s">
        <v>379</v>
      </c>
      <c s="19" t="s">
        <v>37</v>
      </c>
      <c s="24" t="s">
        <v>380</v>
      </c>
      <c s="25" t="s">
        <v>79</v>
      </c>
      <c s="26">
        <v>7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381</v>
      </c>
    </row>
    <row r="177" spans="1:5" ht="242.25">
      <c r="A177" t="s">
        <v>44</v>
      </c>
      <c r="E177" s="29" t="s">
        <v>382</v>
      </c>
    </row>
    <row r="178" spans="1:16" ht="12.75">
      <c r="A178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79</v>
      </c>
      <c s="26">
        <v>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386</v>
      </c>
    </row>
    <row r="180" spans="1:5" ht="25.5">
      <c r="A180" s="30" t="s">
        <v>42</v>
      </c>
      <c r="E180" s="31" t="s">
        <v>387</v>
      </c>
    </row>
    <row r="181" spans="1:5" ht="89.25">
      <c r="A181" t="s">
        <v>44</v>
      </c>
      <c r="E181" s="29" t="s">
        <v>388</v>
      </c>
    </row>
    <row r="182" spans="1:16" ht="12.75">
      <c r="A182" s="19" t="s">
        <v>35</v>
      </c>
      <c s="23" t="s">
        <v>389</v>
      </c>
      <c s="23" t="s">
        <v>390</v>
      </c>
      <c s="19" t="s">
        <v>37</v>
      </c>
      <c s="24" t="s">
        <v>391</v>
      </c>
      <c s="25" t="s">
        <v>197</v>
      </c>
      <c s="26">
        <v>215.6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25.5">
      <c r="A184" s="30" t="s">
        <v>42</v>
      </c>
      <c r="E184" s="31" t="s">
        <v>392</v>
      </c>
    </row>
    <row r="185" spans="1:5" ht="51">
      <c r="A185" t="s">
        <v>44</v>
      </c>
      <c r="E185" s="29" t="s">
        <v>393</v>
      </c>
    </row>
    <row r="186" spans="1:16" ht="12.75">
      <c r="A186" s="19" t="s">
        <v>35</v>
      </c>
      <c s="23" t="s">
        <v>394</v>
      </c>
      <c s="23" t="s">
        <v>395</v>
      </c>
      <c s="19" t="s">
        <v>37</v>
      </c>
      <c s="24" t="s">
        <v>396</v>
      </c>
      <c s="25" t="s">
        <v>197</v>
      </c>
      <c s="26">
        <v>355.6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37</v>
      </c>
    </row>
    <row r="188" spans="1:5" ht="38.25">
      <c r="A188" s="30" t="s">
        <v>42</v>
      </c>
      <c r="E188" s="31" t="s">
        <v>397</v>
      </c>
    </row>
    <row r="189" spans="1:5" ht="25.5">
      <c r="A189" t="s">
        <v>44</v>
      </c>
      <c r="E189" s="29" t="s">
        <v>398</v>
      </c>
    </row>
    <row r="190" spans="1:16" ht="12.75">
      <c r="A190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79</v>
      </c>
      <c s="26">
        <v>16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40</v>
      </c>
      <c r="E191" s="29" t="s">
        <v>402</v>
      </c>
    </row>
    <row r="192" spans="1:5" ht="51">
      <c r="A192" s="30" t="s">
        <v>42</v>
      </c>
      <c r="E192" s="31" t="s">
        <v>403</v>
      </c>
    </row>
    <row r="193" spans="1:5" ht="12.75">
      <c r="A193" t="s">
        <v>44</v>
      </c>
      <c r="E193" s="29" t="s">
        <v>404</v>
      </c>
    </row>
    <row r="194" spans="1:18" ht="12.75" customHeight="1">
      <c r="A194" s="5" t="s">
        <v>33</v>
      </c>
      <c s="5"/>
      <c s="35" t="s">
        <v>30</v>
      </c>
      <c s="5"/>
      <c s="21" t="s">
        <v>145</v>
      </c>
      <c s="5"/>
      <c s="5"/>
      <c s="5"/>
      <c s="36">
        <f>0+Q194</f>
      </c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19" t="s">
        <v>35</v>
      </c>
      <c s="23" t="s">
        <v>405</v>
      </c>
      <c s="23" t="s">
        <v>406</v>
      </c>
      <c s="19" t="s">
        <v>51</v>
      </c>
      <c s="24" t="s">
        <v>407</v>
      </c>
      <c s="25" t="s">
        <v>197</v>
      </c>
      <c s="26">
        <v>348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408</v>
      </c>
    </row>
    <row r="197" spans="1:5" ht="38.25">
      <c r="A197" s="30" t="s">
        <v>42</v>
      </c>
      <c r="E197" s="31" t="s">
        <v>409</v>
      </c>
    </row>
    <row r="198" spans="1:5" ht="38.25">
      <c r="A198" t="s">
        <v>44</v>
      </c>
      <c r="E198" s="29" t="s">
        <v>410</v>
      </c>
    </row>
    <row r="199" spans="1:16" ht="12.75">
      <c r="A199" s="19" t="s">
        <v>35</v>
      </c>
      <c s="23" t="s">
        <v>411</v>
      </c>
      <c s="23" t="s">
        <v>406</v>
      </c>
      <c s="19" t="s">
        <v>55</v>
      </c>
      <c s="24" t="s">
        <v>407</v>
      </c>
      <c s="25" t="s">
        <v>197</v>
      </c>
      <c s="26">
        <v>106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412</v>
      </c>
    </row>
    <row r="201" spans="1:5" ht="63.75">
      <c r="A201" s="30" t="s">
        <v>42</v>
      </c>
      <c r="E201" s="31" t="s">
        <v>413</v>
      </c>
    </row>
    <row r="202" spans="1:5" ht="38.25">
      <c r="A202" t="s">
        <v>44</v>
      </c>
      <c r="E202" s="29" t="s">
        <v>410</v>
      </c>
    </row>
    <row r="203" spans="1:16" ht="12.75">
      <c r="A203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197</v>
      </c>
      <c s="26">
        <v>31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38.25">
      <c r="A204" s="28" t="s">
        <v>40</v>
      </c>
      <c r="E204" s="29" t="s">
        <v>417</v>
      </c>
    </row>
    <row r="205" spans="1:5" ht="51">
      <c r="A205" s="30" t="s">
        <v>42</v>
      </c>
      <c r="E205" s="31" t="s">
        <v>418</v>
      </c>
    </row>
    <row r="206" spans="1:5" ht="51">
      <c r="A206" t="s">
        <v>44</v>
      </c>
      <c r="E206" s="29" t="s">
        <v>419</v>
      </c>
    </row>
    <row r="207" spans="1:16" ht="12.75">
      <c r="A207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197</v>
      </c>
      <c s="26">
        <v>79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25.5">
      <c r="A208" s="28" t="s">
        <v>40</v>
      </c>
      <c r="E208" s="29" t="s">
        <v>423</v>
      </c>
    </row>
    <row r="209" spans="1:5" ht="38.25">
      <c r="A209" s="30" t="s">
        <v>42</v>
      </c>
      <c r="E209" s="31" t="s">
        <v>208</v>
      </c>
    </row>
    <row r="210" spans="1:5" ht="38.25">
      <c r="A210" t="s">
        <v>44</v>
      </c>
      <c r="E210" s="29" t="s">
        <v>424</v>
      </c>
    </row>
    <row r="211" spans="1:16" ht="12.75">
      <c r="A211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107</v>
      </c>
      <c s="26">
        <v>86.4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428</v>
      </c>
    </row>
    <row r="213" spans="1:5" ht="38.25">
      <c r="A213" s="30" t="s">
        <v>42</v>
      </c>
      <c r="E213" s="31" t="s">
        <v>429</v>
      </c>
    </row>
    <row r="214" spans="1:5" ht="102">
      <c r="A214" t="s">
        <v>44</v>
      </c>
      <c r="E214" s="29" t="s">
        <v>430</v>
      </c>
    </row>
    <row r="215" spans="1:16" ht="12.75">
      <c r="A215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79</v>
      </c>
      <c s="26">
        <v>1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25.5">
      <c r="A216" s="28" t="s">
        <v>40</v>
      </c>
      <c r="E216" s="29" t="s">
        <v>434</v>
      </c>
    </row>
    <row r="217" spans="1:5" ht="25.5">
      <c r="A217" s="30" t="s">
        <v>42</v>
      </c>
      <c r="E217" s="31" t="s">
        <v>435</v>
      </c>
    </row>
    <row r="218" spans="1:5" ht="38.25">
      <c r="A218" t="s">
        <v>44</v>
      </c>
      <c r="E218" s="29" t="s">
        <v>436</v>
      </c>
    </row>
    <row r="219" spans="1:16" ht="12.75">
      <c r="A219" s="19" t="s">
        <v>35</v>
      </c>
      <c s="23" t="s">
        <v>437</v>
      </c>
      <c s="23" t="s">
        <v>438</v>
      </c>
      <c s="19" t="s">
        <v>37</v>
      </c>
      <c s="24" t="s">
        <v>439</v>
      </c>
      <c s="25" t="s">
        <v>79</v>
      </c>
      <c s="26">
        <v>1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38.25">
      <c r="A220" s="28" t="s">
        <v>40</v>
      </c>
      <c r="E220" s="29" t="s">
        <v>440</v>
      </c>
    </row>
    <row r="221" spans="1:5" ht="12.75">
      <c r="A221" s="30" t="s">
        <v>42</v>
      </c>
      <c r="E221" s="31" t="s">
        <v>441</v>
      </c>
    </row>
    <row r="222" spans="1:5" ht="38.25">
      <c r="A222" t="s">
        <v>44</v>
      </c>
      <c r="E222" s="29" t="s">
        <v>436</v>
      </c>
    </row>
    <row r="223" spans="1:16" ht="12.75">
      <c r="A223" s="19" t="s">
        <v>35</v>
      </c>
      <c s="23" t="s">
        <v>442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93</v>
      </c>
    </row>
    <row r="225" spans="1:5" ht="25.5">
      <c r="A225" s="30" t="s">
        <v>42</v>
      </c>
      <c r="E225" s="31" t="s">
        <v>445</v>
      </c>
    </row>
    <row r="226" spans="1:5" ht="102">
      <c r="A226" t="s">
        <v>44</v>
      </c>
      <c r="E226" s="29" t="s">
        <v>446</v>
      </c>
    </row>
    <row r="227" spans="1:16" ht="12.75">
      <c r="A227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79</v>
      </c>
      <c s="26">
        <v>4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25.5">
      <c r="A229" s="30" t="s">
        <v>42</v>
      </c>
      <c r="E229" s="31" t="s">
        <v>450</v>
      </c>
    </row>
    <row r="230" spans="1:5" ht="89.25">
      <c r="A230" t="s">
        <v>44</v>
      </c>
      <c r="E230" s="29" t="s">
        <v>451</v>
      </c>
    </row>
    <row r="231" spans="1:16" ht="12.75">
      <c r="A231" s="19" t="s">
        <v>35</v>
      </c>
      <c s="23" t="s">
        <v>452</v>
      </c>
      <c s="23" t="s">
        <v>453</v>
      </c>
      <c s="19" t="s">
        <v>37</v>
      </c>
      <c s="24" t="s">
        <v>454</v>
      </c>
      <c s="25" t="s">
        <v>197</v>
      </c>
      <c s="26">
        <v>20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455</v>
      </c>
    </row>
    <row r="233" spans="1:5" ht="12.75">
      <c r="A233" s="30" t="s">
        <v>42</v>
      </c>
      <c r="E233" s="31" t="s">
        <v>456</v>
      </c>
    </row>
    <row r="234" spans="1:5" ht="76.5">
      <c r="A234" t="s">
        <v>44</v>
      </c>
      <c r="E234" s="29" t="s">
        <v>457</v>
      </c>
    </row>
    <row r="235" spans="1:16" ht="12.75">
      <c r="A235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197</v>
      </c>
      <c s="26">
        <v>210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461</v>
      </c>
    </row>
    <row r="237" spans="1:5" ht="25.5">
      <c r="A237" s="30" t="s">
        <v>42</v>
      </c>
      <c r="E237" s="31" t="s">
        <v>462</v>
      </c>
    </row>
    <row r="238" spans="1:5" ht="76.5">
      <c r="A238" t="s">
        <v>44</v>
      </c>
      <c r="E238" s="29" t="s">
        <v>457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0+O8+O17+O106+O123+O132+O161+O190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463</v>
      </c>
      <c s="32">
        <f>0+I8+I17+I106+I123+I132+I161+I190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463</v>
      </c>
      <c s="5"/>
      <c s="14" t="s">
        <v>464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5976.546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114.75">
      <c r="A11" s="30" t="s">
        <v>42</v>
      </c>
      <c r="E11" s="31" t="s">
        <v>465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234.408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102">
      <c r="A15" s="30" t="s">
        <v>42</v>
      </c>
      <c r="E15" s="31" t="s">
        <v>466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25.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126</v>
      </c>
      <c s="26">
        <v>1173.75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184</v>
      </c>
    </row>
    <row r="20" spans="1:5" ht="51">
      <c r="A20" s="30" t="s">
        <v>42</v>
      </c>
      <c r="E20" s="31" t="s">
        <v>467</v>
      </c>
    </row>
    <row r="21" spans="1:5" ht="63.75">
      <c r="A21" t="s">
        <v>44</v>
      </c>
      <c r="E21" s="29" t="s">
        <v>186</v>
      </c>
    </row>
    <row r="22" spans="1:16" ht="12.75">
      <c r="A22" s="19" t="s">
        <v>35</v>
      </c>
      <c s="23" t="s">
        <v>23</v>
      </c>
      <c s="23" t="s">
        <v>187</v>
      </c>
      <c s="19" t="s">
        <v>37</v>
      </c>
      <c s="24" t="s">
        <v>188</v>
      </c>
      <c s="25" t="s">
        <v>126</v>
      </c>
      <c s="26">
        <v>313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189</v>
      </c>
    </row>
    <row r="24" spans="1:5" ht="25.5">
      <c r="A24" s="30" t="s">
        <v>42</v>
      </c>
      <c r="E24" s="31" t="s">
        <v>468</v>
      </c>
    </row>
    <row r="25" spans="1:5" ht="63.75">
      <c r="A25" t="s">
        <v>44</v>
      </c>
      <c r="E25" s="29" t="s">
        <v>186</v>
      </c>
    </row>
    <row r="26" spans="1:16" ht="12.75">
      <c r="A26" s="19" t="s">
        <v>35</v>
      </c>
      <c s="23" t="s">
        <v>25</v>
      </c>
      <c s="23" t="s">
        <v>191</v>
      </c>
      <c s="19" t="s">
        <v>37</v>
      </c>
      <c s="24" t="s">
        <v>192</v>
      </c>
      <c s="25" t="s">
        <v>126</v>
      </c>
      <c s="26">
        <v>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193</v>
      </c>
    </row>
    <row r="28" spans="1:5" ht="25.5">
      <c r="A28" s="30" t="s">
        <v>42</v>
      </c>
      <c r="E28" s="31" t="s">
        <v>469</v>
      </c>
    </row>
    <row r="29" spans="1:5" ht="63.75">
      <c r="A29" t="s">
        <v>44</v>
      </c>
      <c r="E29" s="29" t="s">
        <v>186</v>
      </c>
    </row>
    <row r="30" spans="1:16" ht="12.75">
      <c r="A30" s="19" t="s">
        <v>35</v>
      </c>
      <c s="23" t="s">
        <v>27</v>
      </c>
      <c s="23" t="s">
        <v>195</v>
      </c>
      <c s="19" t="s">
        <v>37</v>
      </c>
      <c s="24" t="s">
        <v>196</v>
      </c>
      <c s="25" t="s">
        <v>197</v>
      </c>
      <c s="26">
        <v>374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198</v>
      </c>
    </row>
    <row r="32" spans="1:5" ht="25.5">
      <c r="A32" s="30" t="s">
        <v>42</v>
      </c>
      <c r="E32" s="31" t="s">
        <v>470</v>
      </c>
    </row>
    <row r="33" spans="1:5" ht="63.75">
      <c r="A33" t="s">
        <v>44</v>
      </c>
      <c r="E33" s="29" t="s">
        <v>186</v>
      </c>
    </row>
    <row r="34" spans="1:16" ht="12.75">
      <c r="A34" s="19" t="s">
        <v>35</v>
      </c>
      <c s="23" t="s">
        <v>64</v>
      </c>
      <c s="23" t="s">
        <v>200</v>
      </c>
      <c s="19" t="s">
        <v>37</v>
      </c>
      <c s="24" t="s">
        <v>201</v>
      </c>
      <c s="25" t="s">
        <v>126</v>
      </c>
      <c s="26">
        <v>313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202</v>
      </c>
    </row>
    <row r="36" spans="1:5" ht="63.75">
      <c r="A36" s="30" t="s">
        <v>42</v>
      </c>
      <c r="E36" s="31" t="s">
        <v>471</v>
      </c>
    </row>
    <row r="37" spans="1:5" ht="63.75">
      <c r="A37" t="s">
        <v>44</v>
      </c>
      <c r="E37" s="29" t="s">
        <v>204</v>
      </c>
    </row>
    <row r="38" spans="1:16" ht="12.75">
      <c r="A38" s="19" t="s">
        <v>35</v>
      </c>
      <c s="23" t="s">
        <v>68</v>
      </c>
      <c s="23" t="s">
        <v>205</v>
      </c>
      <c s="19" t="s">
        <v>37</v>
      </c>
      <c s="24" t="s">
        <v>206</v>
      </c>
      <c s="25" t="s">
        <v>197</v>
      </c>
      <c s="26">
        <v>146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472</v>
      </c>
    </row>
    <row r="40" spans="1:5" ht="38.25">
      <c r="A40" s="30" t="s">
        <v>42</v>
      </c>
      <c r="E40" s="31" t="s">
        <v>473</v>
      </c>
    </row>
    <row r="41" spans="1:5" ht="25.5">
      <c r="A41" t="s">
        <v>44</v>
      </c>
      <c r="E41" s="29" t="s">
        <v>209</v>
      </c>
    </row>
    <row r="42" spans="1:16" ht="12.75">
      <c r="A42" s="19" t="s">
        <v>35</v>
      </c>
      <c s="23" t="s">
        <v>30</v>
      </c>
      <c s="23" t="s">
        <v>210</v>
      </c>
      <c s="19" t="s">
        <v>37</v>
      </c>
      <c s="24" t="s">
        <v>211</v>
      </c>
      <c s="25" t="s">
        <v>126</v>
      </c>
      <c s="26">
        <v>2034.5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474</v>
      </c>
    </row>
    <row r="44" spans="1:5" ht="38.25">
      <c r="A44" s="30" t="s">
        <v>42</v>
      </c>
      <c r="E44" s="31" t="s">
        <v>475</v>
      </c>
    </row>
    <row r="45" spans="1:5" ht="382.5">
      <c r="A45" t="s">
        <v>44</v>
      </c>
      <c r="E45" s="29" t="s">
        <v>214</v>
      </c>
    </row>
    <row r="46" spans="1:16" ht="12.75">
      <c r="A46" s="19" t="s">
        <v>35</v>
      </c>
      <c s="23" t="s">
        <v>32</v>
      </c>
      <c s="23" t="s">
        <v>215</v>
      </c>
      <c s="19" t="s">
        <v>37</v>
      </c>
      <c s="24" t="s">
        <v>216</v>
      </c>
      <c s="25" t="s">
        <v>126</v>
      </c>
      <c s="26">
        <v>139.275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217</v>
      </c>
    </row>
    <row r="48" spans="1:5" ht="12.75">
      <c r="A48" s="30" t="s">
        <v>42</v>
      </c>
      <c r="E48" s="31" t="s">
        <v>476</v>
      </c>
    </row>
    <row r="49" spans="1:5" ht="318.75">
      <c r="A49" t="s">
        <v>44</v>
      </c>
      <c r="E49" s="29" t="s">
        <v>219</v>
      </c>
    </row>
    <row r="50" spans="1:16" ht="12.75">
      <c r="A50" s="19" t="s">
        <v>35</v>
      </c>
      <c s="23" t="s">
        <v>83</v>
      </c>
      <c s="23" t="s">
        <v>124</v>
      </c>
      <c s="19" t="s">
        <v>37</v>
      </c>
      <c s="24" t="s">
        <v>125</v>
      </c>
      <c s="25" t="s">
        <v>126</v>
      </c>
      <c s="26">
        <v>813.8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220</v>
      </c>
    </row>
    <row r="52" spans="1:5" ht="51">
      <c r="A52" s="30" t="s">
        <v>42</v>
      </c>
      <c r="E52" s="31" t="s">
        <v>477</v>
      </c>
    </row>
    <row r="53" spans="1:5" ht="306">
      <c r="A53" t="s">
        <v>44</v>
      </c>
      <c r="E53" s="29" t="s">
        <v>129</v>
      </c>
    </row>
    <row r="54" spans="1:16" ht="12.75">
      <c r="A54" s="19" t="s">
        <v>35</v>
      </c>
      <c s="23" t="s">
        <v>146</v>
      </c>
      <c s="23" t="s">
        <v>222</v>
      </c>
      <c s="19" t="s">
        <v>37</v>
      </c>
      <c s="24" t="s">
        <v>223</v>
      </c>
      <c s="25" t="s">
        <v>107</v>
      </c>
      <c s="26">
        <v>337.5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224</v>
      </c>
    </row>
    <row r="56" spans="1:5" ht="25.5">
      <c r="A56" s="30" t="s">
        <v>42</v>
      </c>
      <c r="E56" s="31" t="s">
        <v>478</v>
      </c>
    </row>
    <row r="57" spans="1:5" ht="63.75">
      <c r="A57" t="s">
        <v>44</v>
      </c>
      <c r="E57" s="29" t="s">
        <v>226</v>
      </c>
    </row>
    <row r="58" spans="1:16" ht="12.75">
      <c r="A58" s="19" t="s">
        <v>35</v>
      </c>
      <c s="23" t="s">
        <v>151</v>
      </c>
      <c s="23" t="s">
        <v>227</v>
      </c>
      <c s="19" t="s">
        <v>37</v>
      </c>
      <c s="24" t="s">
        <v>228</v>
      </c>
      <c s="25" t="s">
        <v>126</v>
      </c>
      <c s="26">
        <v>13.425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229</v>
      </c>
    </row>
    <row r="60" spans="1:5" ht="89.25">
      <c r="A60" s="30" t="s">
        <v>42</v>
      </c>
      <c r="E60" s="31" t="s">
        <v>479</v>
      </c>
    </row>
    <row r="61" spans="1:5" ht="63.75">
      <c r="A61" t="s">
        <v>44</v>
      </c>
      <c r="E61" s="29" t="s">
        <v>231</v>
      </c>
    </row>
    <row r="62" spans="1:16" ht="12.75">
      <c r="A62" s="19" t="s">
        <v>35</v>
      </c>
      <c s="23" t="s">
        <v>156</v>
      </c>
      <c s="23" t="s">
        <v>227</v>
      </c>
      <c s="19" t="s">
        <v>51</v>
      </c>
      <c s="24" t="s">
        <v>228</v>
      </c>
      <c s="25" t="s">
        <v>126</v>
      </c>
      <c s="26">
        <v>139.275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232</v>
      </c>
    </row>
    <row r="64" spans="1:5" ht="25.5">
      <c r="A64" s="30" t="s">
        <v>42</v>
      </c>
      <c r="E64" s="31" t="s">
        <v>480</v>
      </c>
    </row>
    <row r="65" spans="1:5" ht="63.75">
      <c r="A65" t="s">
        <v>44</v>
      </c>
      <c r="E65" s="29" t="s">
        <v>231</v>
      </c>
    </row>
    <row r="66" spans="1:16" ht="12.75">
      <c r="A66" s="19" t="s">
        <v>35</v>
      </c>
      <c s="23" t="s">
        <v>161</v>
      </c>
      <c s="23" t="s">
        <v>234</v>
      </c>
      <c s="19" t="s">
        <v>37</v>
      </c>
      <c s="24" t="s">
        <v>235</v>
      </c>
      <c s="25" t="s">
        <v>79</v>
      </c>
      <c s="26">
        <v>8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236</v>
      </c>
    </row>
    <row r="68" spans="1:5" ht="12.75">
      <c r="A68" s="30" t="s">
        <v>42</v>
      </c>
      <c r="E68" s="31" t="s">
        <v>481</v>
      </c>
    </row>
    <row r="69" spans="1:5" ht="63.75">
      <c r="A69" t="s">
        <v>44</v>
      </c>
      <c r="E69" s="29" t="s">
        <v>231</v>
      </c>
    </row>
    <row r="70" spans="1:16" ht="12.75">
      <c r="A70" s="19" t="s">
        <v>35</v>
      </c>
      <c s="23" t="s">
        <v>166</v>
      </c>
      <c s="23" t="s">
        <v>237</v>
      </c>
      <c s="19" t="s">
        <v>37</v>
      </c>
      <c s="24" t="s">
        <v>238</v>
      </c>
      <c s="25" t="s">
        <v>197</v>
      </c>
      <c s="26">
        <v>350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239</v>
      </c>
    </row>
    <row r="72" spans="1:5" ht="25.5">
      <c r="A72" s="30" t="s">
        <v>42</v>
      </c>
      <c r="E72" s="31" t="s">
        <v>482</v>
      </c>
    </row>
    <row r="73" spans="1:5" ht="63.75">
      <c r="A73" t="s">
        <v>44</v>
      </c>
      <c r="E73" s="29" t="s">
        <v>231</v>
      </c>
    </row>
    <row r="74" spans="1:16" ht="12.75">
      <c r="A74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126</v>
      </c>
      <c s="26">
        <v>232.6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244</v>
      </c>
    </row>
    <row r="76" spans="1:5" ht="63.75">
      <c r="A76" s="30" t="s">
        <v>42</v>
      </c>
      <c r="E76" s="31" t="s">
        <v>483</v>
      </c>
    </row>
    <row r="77" spans="1:5" ht="318.75">
      <c r="A77" t="s">
        <v>44</v>
      </c>
      <c r="E77" s="29" t="s">
        <v>246</v>
      </c>
    </row>
    <row r="78" spans="1:16" ht="12.75">
      <c r="A78" s="19" t="s">
        <v>35</v>
      </c>
      <c s="23" t="s">
        <v>247</v>
      </c>
      <c s="23" t="s">
        <v>248</v>
      </c>
      <c s="19" t="s">
        <v>51</v>
      </c>
      <c s="24" t="s">
        <v>249</v>
      </c>
      <c s="25" t="s">
        <v>126</v>
      </c>
      <c s="26">
        <v>139.275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250</v>
      </c>
    </row>
    <row r="80" spans="1:5" ht="12.75">
      <c r="A80" s="30" t="s">
        <v>42</v>
      </c>
      <c r="E80" s="31" t="s">
        <v>484</v>
      </c>
    </row>
    <row r="81" spans="1:5" ht="191.25">
      <c r="A81" t="s">
        <v>44</v>
      </c>
      <c r="E81" s="29" t="s">
        <v>252</v>
      </c>
    </row>
    <row r="82" spans="1:16" ht="12.75">
      <c r="A82" s="19" t="s">
        <v>35</v>
      </c>
      <c s="23" t="s">
        <v>253</v>
      </c>
      <c s="23" t="s">
        <v>248</v>
      </c>
      <c s="19" t="s">
        <v>55</v>
      </c>
      <c s="24" t="s">
        <v>249</v>
      </c>
      <c s="25" t="s">
        <v>126</v>
      </c>
      <c s="26">
        <v>813.8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254</v>
      </c>
    </row>
    <row r="84" spans="1:5" ht="51">
      <c r="A84" s="30" t="s">
        <v>42</v>
      </c>
      <c r="E84" s="31" t="s">
        <v>477</v>
      </c>
    </row>
    <row r="85" spans="1:5" ht="191.25">
      <c r="A85" t="s">
        <v>44</v>
      </c>
      <c r="E85" s="29" t="s">
        <v>252</v>
      </c>
    </row>
    <row r="86" spans="1:16" ht="12.75">
      <c r="A86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126</v>
      </c>
      <c s="26">
        <v>152.088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51">
      <c r="A87" s="28" t="s">
        <v>40</v>
      </c>
      <c r="E87" s="29" t="s">
        <v>259</v>
      </c>
    </row>
    <row r="88" spans="1:5" ht="89.25">
      <c r="A88" s="30" t="s">
        <v>42</v>
      </c>
      <c r="E88" s="31" t="s">
        <v>485</v>
      </c>
    </row>
    <row r="89" spans="1:5" ht="242.25">
      <c r="A89" t="s">
        <v>44</v>
      </c>
      <c r="E89" s="29" t="s">
        <v>261</v>
      </c>
    </row>
    <row r="90" spans="1:16" ht="12.75">
      <c r="A90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126</v>
      </c>
      <c s="26">
        <v>139.9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265</v>
      </c>
    </row>
    <row r="92" spans="1:5" ht="63.75">
      <c r="A92" s="30" t="s">
        <v>42</v>
      </c>
      <c r="E92" s="31" t="s">
        <v>486</v>
      </c>
    </row>
    <row r="93" spans="1:5" ht="229.5">
      <c r="A93" t="s">
        <v>44</v>
      </c>
      <c r="E93" s="29" t="s">
        <v>267</v>
      </c>
    </row>
    <row r="94" spans="1:16" ht="12.75">
      <c r="A94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126</v>
      </c>
      <c s="26">
        <v>71.7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271</v>
      </c>
    </row>
    <row r="96" spans="1:5" ht="63.75">
      <c r="A96" s="30" t="s">
        <v>42</v>
      </c>
      <c r="E96" s="31" t="s">
        <v>487</v>
      </c>
    </row>
    <row r="97" spans="1:5" ht="293.25">
      <c r="A97" t="s">
        <v>44</v>
      </c>
      <c r="E97" s="29" t="s">
        <v>273</v>
      </c>
    </row>
    <row r="98" spans="1:16" ht="12.75">
      <c r="A9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107</v>
      </c>
      <c s="26">
        <v>4069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38.25">
      <c r="A100" s="30" t="s">
        <v>42</v>
      </c>
      <c r="E100" s="31" t="s">
        <v>488</v>
      </c>
    </row>
    <row r="101" spans="1:5" ht="38.25">
      <c r="A101" t="s">
        <v>44</v>
      </c>
      <c r="E101" s="29" t="s">
        <v>278</v>
      </c>
    </row>
    <row r="102" spans="1:16" ht="12.75">
      <c r="A10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126</v>
      </c>
      <c s="26">
        <v>139.275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282</v>
      </c>
    </row>
    <row r="104" spans="1:5" ht="63.75">
      <c r="A104" s="30" t="s">
        <v>42</v>
      </c>
      <c r="E104" s="31" t="s">
        <v>489</v>
      </c>
    </row>
    <row r="105" spans="1:5" ht="38.25">
      <c r="A105" t="s">
        <v>44</v>
      </c>
      <c r="E105" s="29" t="s">
        <v>284</v>
      </c>
    </row>
    <row r="106" spans="1:18" ht="12.75" customHeight="1">
      <c r="A106" s="5" t="s">
        <v>33</v>
      </c>
      <c s="5"/>
      <c s="35" t="s">
        <v>13</v>
      </c>
      <c s="5"/>
      <c s="21" t="s">
        <v>285</v>
      </c>
      <c s="5"/>
      <c s="5"/>
      <c s="5"/>
      <c s="36">
        <f>0+Q106</f>
      </c>
      <c r="O106">
        <f>0+R106</f>
      </c>
      <c r="Q106">
        <f>0+I107+I111+I115+I119</f>
      </c>
      <c>
        <f>0+O107+O111+O115+O119</f>
      </c>
    </row>
    <row r="107" spans="1:16" ht="12.75">
      <c r="A107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107</v>
      </c>
      <c s="26">
        <v>1432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289</v>
      </c>
    </row>
    <row r="109" spans="1:5" ht="25.5">
      <c r="A109" s="30" t="s">
        <v>42</v>
      </c>
      <c r="E109" s="31" t="s">
        <v>490</v>
      </c>
    </row>
    <row r="110" spans="1:5" ht="25.5">
      <c r="A110" t="s">
        <v>44</v>
      </c>
      <c r="E110" s="29" t="s">
        <v>291</v>
      </c>
    </row>
    <row r="111" spans="1:16" ht="12.75">
      <c r="A111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197</v>
      </c>
      <c s="26">
        <v>895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295</v>
      </c>
    </row>
    <row r="113" spans="1:5" ht="25.5">
      <c r="A113" s="30" t="s">
        <v>42</v>
      </c>
      <c r="E113" s="31" t="s">
        <v>491</v>
      </c>
    </row>
    <row r="114" spans="1:5" ht="165.75">
      <c r="A114" t="s">
        <v>44</v>
      </c>
      <c r="E114" s="29" t="s">
        <v>297</v>
      </c>
    </row>
    <row r="115" spans="1:16" ht="12.75">
      <c r="A115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107</v>
      </c>
      <c s="26">
        <v>4069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38.25">
      <c r="A116" s="28" t="s">
        <v>40</v>
      </c>
      <c r="E116" s="29" t="s">
        <v>301</v>
      </c>
    </row>
    <row r="117" spans="1:5" ht="38.25">
      <c r="A117" s="30" t="s">
        <v>42</v>
      </c>
      <c r="E117" s="31" t="s">
        <v>488</v>
      </c>
    </row>
    <row r="118" spans="1:5" ht="51">
      <c r="A118" t="s">
        <v>44</v>
      </c>
      <c r="E118" s="29" t="s">
        <v>302</v>
      </c>
    </row>
    <row r="119" spans="1:16" ht="12.75">
      <c r="A119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126</v>
      </c>
      <c s="26">
        <v>2034.5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38.25">
      <c r="A120" s="28" t="s">
        <v>40</v>
      </c>
      <c r="E120" s="29" t="s">
        <v>306</v>
      </c>
    </row>
    <row r="121" spans="1:5" ht="38.25">
      <c r="A121" s="30" t="s">
        <v>42</v>
      </c>
      <c r="E121" s="31" t="s">
        <v>475</v>
      </c>
    </row>
    <row r="122" spans="1:5" ht="38.25">
      <c r="A122" t="s">
        <v>44</v>
      </c>
      <c r="E122" s="29" t="s">
        <v>308</v>
      </c>
    </row>
    <row r="123" spans="1:18" ht="12.75" customHeight="1">
      <c r="A123" s="5" t="s">
        <v>33</v>
      </c>
      <c s="5"/>
      <c s="35" t="s">
        <v>23</v>
      </c>
      <c s="5"/>
      <c s="21" t="s">
        <v>309</v>
      </c>
      <c s="5"/>
      <c s="5"/>
      <c s="5"/>
      <c s="36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126</v>
      </c>
      <c s="26">
        <v>6.468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313</v>
      </c>
    </row>
    <row r="126" spans="1:5" ht="51">
      <c r="A126" s="30" t="s">
        <v>42</v>
      </c>
      <c r="E126" s="31" t="s">
        <v>492</v>
      </c>
    </row>
    <row r="127" spans="1:5" ht="369.75">
      <c r="A127" t="s">
        <v>44</v>
      </c>
      <c r="E127" s="29" t="s">
        <v>315</v>
      </c>
    </row>
    <row r="128" spans="1:16" ht="12.75">
      <c r="A128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126</v>
      </c>
      <c s="26">
        <v>13.1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319</v>
      </c>
    </row>
    <row r="130" spans="1:5" ht="63.75">
      <c r="A130" s="30" t="s">
        <v>42</v>
      </c>
      <c r="E130" s="31" t="s">
        <v>493</v>
      </c>
    </row>
    <row r="131" spans="1:5" ht="38.25">
      <c r="A131" t="s">
        <v>44</v>
      </c>
      <c r="E131" s="29" t="s">
        <v>308</v>
      </c>
    </row>
    <row r="132" spans="1:18" ht="12.75" customHeight="1">
      <c r="A132" s="5" t="s">
        <v>33</v>
      </c>
      <c s="5"/>
      <c s="35" t="s">
        <v>25</v>
      </c>
      <c s="5"/>
      <c s="21" t="s">
        <v>321</v>
      </c>
      <c s="5"/>
      <c s="5"/>
      <c s="5"/>
      <c s="36">
        <f>0+Q132</f>
      </c>
      <c r="O132">
        <f>0+R132</f>
      </c>
      <c r="Q132">
        <f>0+I133+I137+I141+I145+I149+I153+I157</f>
      </c>
      <c>
        <f>0+O133+O137+O141+O145+O149+O153+O157</f>
      </c>
    </row>
    <row r="133" spans="1:16" ht="12.75">
      <c r="A133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126</v>
      </c>
      <c s="26">
        <v>455.728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325</v>
      </c>
    </row>
    <row r="135" spans="1:5" ht="38.25">
      <c r="A135" s="30" t="s">
        <v>42</v>
      </c>
      <c r="E135" s="31" t="s">
        <v>494</v>
      </c>
    </row>
    <row r="136" spans="1:5" ht="127.5">
      <c r="A136" t="s">
        <v>44</v>
      </c>
      <c r="E136" s="29" t="s">
        <v>327</v>
      </c>
    </row>
    <row r="137" spans="1:16" ht="12.75">
      <c r="A137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126</v>
      </c>
      <c s="26">
        <v>863.88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331</v>
      </c>
    </row>
    <row r="139" spans="1:5" ht="63.75">
      <c r="A139" s="30" t="s">
        <v>42</v>
      </c>
      <c r="E139" s="31" t="s">
        <v>495</v>
      </c>
    </row>
    <row r="140" spans="1:5" ht="51">
      <c r="A140" t="s">
        <v>44</v>
      </c>
      <c r="E140" s="29" t="s">
        <v>333</v>
      </c>
    </row>
    <row r="141" spans="1:16" ht="12.75">
      <c r="A141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107</v>
      </c>
      <c s="26">
        <v>337.5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496</v>
      </c>
    </row>
    <row r="143" spans="1:5" ht="25.5">
      <c r="A143" s="30" t="s">
        <v>42</v>
      </c>
      <c r="E143" s="31" t="s">
        <v>478</v>
      </c>
    </row>
    <row r="144" spans="1:5" ht="102">
      <c r="A144" t="s">
        <v>44</v>
      </c>
      <c r="E144" s="29" t="s">
        <v>338</v>
      </c>
    </row>
    <row r="145" spans="1:16" ht="12.75">
      <c r="A145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107</v>
      </c>
      <c s="26">
        <v>3505.6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342</v>
      </c>
    </row>
    <row r="147" spans="1:5" ht="25.5">
      <c r="A147" s="30" t="s">
        <v>42</v>
      </c>
      <c r="E147" s="31" t="s">
        <v>497</v>
      </c>
    </row>
    <row r="148" spans="1:5" ht="51">
      <c r="A148" t="s">
        <v>44</v>
      </c>
      <c r="E148" s="29" t="s">
        <v>344</v>
      </c>
    </row>
    <row r="149" spans="1:16" ht="12.75">
      <c r="A149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107</v>
      </c>
      <c s="26">
        <v>3130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348</v>
      </c>
    </row>
    <row r="151" spans="1:5" ht="12.75">
      <c r="A151" s="30" t="s">
        <v>42</v>
      </c>
      <c r="E151" s="31" t="s">
        <v>498</v>
      </c>
    </row>
    <row r="152" spans="1:5" ht="51">
      <c r="A152" t="s">
        <v>44</v>
      </c>
      <c r="E152" s="29" t="s">
        <v>344</v>
      </c>
    </row>
    <row r="153" spans="1:16" ht="12.75">
      <c r="A153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107</v>
      </c>
      <c s="26">
        <v>3130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353</v>
      </c>
    </row>
    <row r="155" spans="1:5" ht="25.5">
      <c r="A155" s="30" t="s">
        <v>42</v>
      </c>
      <c r="E155" s="31" t="s">
        <v>499</v>
      </c>
    </row>
    <row r="156" spans="1:5" ht="140.25">
      <c r="A156" t="s">
        <v>44</v>
      </c>
      <c r="E156" s="29" t="s">
        <v>355</v>
      </c>
    </row>
    <row r="157" spans="1:16" ht="12.75">
      <c r="A157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107</v>
      </c>
      <c s="26">
        <v>3286.5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359</v>
      </c>
    </row>
    <row r="159" spans="1:5" ht="38.25">
      <c r="A159" s="30" t="s">
        <v>42</v>
      </c>
      <c r="E159" s="31" t="s">
        <v>500</v>
      </c>
    </row>
    <row r="160" spans="1:5" ht="140.25">
      <c r="A160" t="s">
        <v>44</v>
      </c>
      <c r="E160" s="29" t="s">
        <v>355</v>
      </c>
    </row>
    <row r="161" spans="1:18" ht="12.75" customHeight="1">
      <c r="A161" s="5" t="s">
        <v>33</v>
      </c>
      <c s="5"/>
      <c s="35" t="s">
        <v>68</v>
      </c>
      <c s="5"/>
      <c s="21" t="s">
        <v>361</v>
      </c>
      <c s="5"/>
      <c s="5"/>
      <c s="5"/>
      <c s="36">
        <f>0+Q161</f>
      </c>
      <c r="O161">
        <f>0+R161</f>
      </c>
      <c r="Q161">
        <f>0+I162+I166+I170+I174+I178+I182+I186</f>
      </c>
      <c>
        <f>0+O162+O166+O170+O174+O178+O182+O186</f>
      </c>
    </row>
    <row r="162" spans="1:16" ht="12.75">
      <c r="A162" s="19" t="s">
        <v>35</v>
      </c>
      <c s="23" t="s">
        <v>362</v>
      </c>
      <c s="23" t="s">
        <v>369</v>
      </c>
      <c s="19" t="s">
        <v>37</v>
      </c>
      <c s="24" t="s">
        <v>370</v>
      </c>
      <c s="25" t="s">
        <v>197</v>
      </c>
      <c s="26">
        <v>28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501</v>
      </c>
    </row>
    <row r="164" spans="1:5" ht="51">
      <c r="A164" s="30" t="s">
        <v>42</v>
      </c>
      <c r="E164" s="31" t="s">
        <v>502</v>
      </c>
    </row>
    <row r="165" spans="1:5" ht="255">
      <c r="A165" t="s">
        <v>44</v>
      </c>
      <c r="E165" s="29" t="s">
        <v>367</v>
      </c>
    </row>
    <row r="166" spans="1:16" ht="12.75">
      <c r="A166" s="19" t="s">
        <v>35</v>
      </c>
      <c s="23" t="s">
        <v>368</v>
      </c>
      <c s="23" t="s">
        <v>503</v>
      </c>
      <c s="19" t="s">
        <v>37</v>
      </c>
      <c s="24" t="s">
        <v>504</v>
      </c>
      <c s="25" t="s">
        <v>197</v>
      </c>
      <c s="26">
        <v>75.8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505</v>
      </c>
    </row>
    <row r="168" spans="1:5" ht="12.75">
      <c r="A168" s="30" t="s">
        <v>42</v>
      </c>
      <c r="E168" s="31" t="s">
        <v>506</v>
      </c>
    </row>
    <row r="169" spans="1:5" ht="255">
      <c r="A169" t="s">
        <v>44</v>
      </c>
      <c r="E169" s="29" t="s">
        <v>367</v>
      </c>
    </row>
    <row r="170" spans="1:16" ht="12.75">
      <c r="A170" s="19" t="s">
        <v>35</v>
      </c>
      <c s="23" t="s">
        <v>373</v>
      </c>
      <c s="23" t="s">
        <v>507</v>
      </c>
      <c s="19" t="s">
        <v>37</v>
      </c>
      <c s="24" t="s">
        <v>508</v>
      </c>
      <c s="25" t="s">
        <v>79</v>
      </c>
      <c s="26">
        <v>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509</v>
      </c>
    </row>
    <row r="172" spans="1:5" ht="12.75">
      <c r="A172" s="30" t="s">
        <v>42</v>
      </c>
      <c r="E172" s="31" t="s">
        <v>510</v>
      </c>
    </row>
    <row r="173" spans="1:5" ht="242.25">
      <c r="A173" t="s">
        <v>44</v>
      </c>
      <c r="E173" s="29" t="s">
        <v>382</v>
      </c>
    </row>
    <row r="174" spans="1:16" ht="12.75">
      <c r="A174" s="19" t="s">
        <v>35</v>
      </c>
      <c s="23" t="s">
        <v>378</v>
      </c>
      <c s="23" t="s">
        <v>384</v>
      </c>
      <c s="19" t="s">
        <v>37</v>
      </c>
      <c s="24" t="s">
        <v>385</v>
      </c>
      <c s="25" t="s">
        <v>79</v>
      </c>
      <c s="26">
        <v>22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386</v>
      </c>
    </row>
    <row r="176" spans="1:5" ht="51">
      <c r="A176" s="30" t="s">
        <v>42</v>
      </c>
      <c r="E176" s="31" t="s">
        <v>511</v>
      </c>
    </row>
    <row r="177" spans="1:5" ht="89.25">
      <c r="A177" t="s">
        <v>44</v>
      </c>
      <c r="E177" s="29" t="s">
        <v>388</v>
      </c>
    </row>
    <row r="178" spans="1:16" ht="12.75">
      <c r="A178" s="19" t="s">
        <v>35</v>
      </c>
      <c s="23" t="s">
        <v>383</v>
      </c>
      <c s="23" t="s">
        <v>512</v>
      </c>
      <c s="19" t="s">
        <v>37</v>
      </c>
      <c s="24" t="s">
        <v>513</v>
      </c>
      <c s="25" t="s">
        <v>197</v>
      </c>
      <c s="26">
        <v>75.8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514</v>
      </c>
    </row>
    <row r="181" spans="1:5" ht="51">
      <c r="A181" t="s">
        <v>44</v>
      </c>
      <c r="E181" s="29" t="s">
        <v>393</v>
      </c>
    </row>
    <row r="182" spans="1:16" ht="12.75">
      <c r="A182" s="19" t="s">
        <v>35</v>
      </c>
      <c s="23" t="s">
        <v>389</v>
      </c>
      <c s="23" t="s">
        <v>395</v>
      </c>
      <c s="19" t="s">
        <v>37</v>
      </c>
      <c s="24" t="s">
        <v>396</v>
      </c>
      <c s="25" t="s">
        <v>197</v>
      </c>
      <c s="26">
        <v>803.8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38.25">
      <c r="A184" s="30" t="s">
        <v>42</v>
      </c>
      <c r="E184" s="31" t="s">
        <v>515</v>
      </c>
    </row>
    <row r="185" spans="1:5" ht="25.5">
      <c r="A185" t="s">
        <v>44</v>
      </c>
      <c r="E185" s="29" t="s">
        <v>398</v>
      </c>
    </row>
    <row r="186" spans="1:16" ht="12.75">
      <c r="A186" s="19" t="s">
        <v>35</v>
      </c>
      <c s="23" t="s">
        <v>394</v>
      </c>
      <c s="23" t="s">
        <v>400</v>
      </c>
      <c s="19" t="s">
        <v>37</v>
      </c>
      <c s="24" t="s">
        <v>401</v>
      </c>
      <c s="25" t="s">
        <v>79</v>
      </c>
      <c s="26">
        <v>21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25.5">
      <c r="A187" s="28" t="s">
        <v>40</v>
      </c>
      <c r="E187" s="29" t="s">
        <v>402</v>
      </c>
    </row>
    <row r="188" spans="1:5" ht="51">
      <c r="A188" s="30" t="s">
        <v>42</v>
      </c>
      <c r="E188" s="31" t="s">
        <v>516</v>
      </c>
    </row>
    <row r="189" spans="1:5" ht="12.75">
      <c r="A189" t="s">
        <v>44</v>
      </c>
      <c r="E189" s="29" t="s">
        <v>404</v>
      </c>
    </row>
    <row r="190" spans="1:18" ht="12.75" customHeight="1">
      <c r="A190" s="5" t="s">
        <v>33</v>
      </c>
      <c s="5"/>
      <c s="35" t="s">
        <v>30</v>
      </c>
      <c s="5"/>
      <c s="21" t="s">
        <v>145</v>
      </c>
      <c s="5"/>
      <c s="5"/>
      <c s="5"/>
      <c s="36">
        <f>0+Q190</f>
      </c>
      <c r="O190">
        <f>0+R190</f>
      </c>
      <c r="Q190">
        <f>0+I191+I195+I199+I203+I207+I211+I215+I219+I223+I227+I231+I235+I239</f>
      </c>
      <c>
        <f>0+O191+O195+O199+O203+O207+O211+O215+O219+O223+O227+O231+O235+O239</f>
      </c>
    </row>
    <row r="191" spans="1:16" ht="25.5">
      <c r="A191" s="19" t="s">
        <v>35</v>
      </c>
      <c s="23" t="s">
        <v>399</v>
      </c>
      <c s="23" t="s">
        <v>517</v>
      </c>
      <c s="19" t="s">
        <v>37</v>
      </c>
      <c s="24" t="s">
        <v>518</v>
      </c>
      <c s="25" t="s">
        <v>197</v>
      </c>
      <c s="26">
        <v>78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519</v>
      </c>
    </row>
    <row r="193" spans="1:5" ht="63.75">
      <c r="A193" s="30" t="s">
        <v>42</v>
      </c>
      <c r="E193" s="31" t="s">
        <v>520</v>
      </c>
    </row>
    <row r="194" spans="1:5" ht="127.5">
      <c r="A194" t="s">
        <v>44</v>
      </c>
      <c r="E194" s="29" t="s">
        <v>521</v>
      </c>
    </row>
    <row r="195" spans="1:16" ht="12.75">
      <c r="A195" s="19" t="s">
        <v>35</v>
      </c>
      <c s="23" t="s">
        <v>405</v>
      </c>
      <c s="23" t="s">
        <v>522</v>
      </c>
      <c s="19" t="s">
        <v>37</v>
      </c>
      <c s="24" t="s">
        <v>523</v>
      </c>
      <c s="25" t="s">
        <v>107</v>
      </c>
      <c s="26">
        <v>81.25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93</v>
      </c>
    </row>
    <row r="197" spans="1:5" ht="25.5">
      <c r="A197" s="30" t="s">
        <v>42</v>
      </c>
      <c r="E197" s="31" t="s">
        <v>524</v>
      </c>
    </row>
    <row r="198" spans="1:5" ht="12.75">
      <c r="A198" t="s">
        <v>44</v>
      </c>
      <c r="E198" s="29" t="s">
        <v>525</v>
      </c>
    </row>
    <row r="199" spans="1:16" ht="12.75">
      <c r="A199" s="19" t="s">
        <v>35</v>
      </c>
      <c s="23" t="s">
        <v>411</v>
      </c>
      <c s="23" t="s">
        <v>406</v>
      </c>
      <c s="19" t="s">
        <v>51</v>
      </c>
      <c s="24" t="s">
        <v>407</v>
      </c>
      <c s="25" t="s">
        <v>197</v>
      </c>
      <c s="26">
        <v>444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408</v>
      </c>
    </row>
    <row r="201" spans="1:5" ht="25.5">
      <c r="A201" s="30" t="s">
        <v>42</v>
      </c>
      <c r="E201" s="31" t="s">
        <v>526</v>
      </c>
    </row>
    <row r="202" spans="1:5" ht="38.25">
      <c r="A202" t="s">
        <v>44</v>
      </c>
      <c r="E202" s="29" t="s">
        <v>410</v>
      </c>
    </row>
    <row r="203" spans="1:16" ht="12.75">
      <c r="A203" s="19" t="s">
        <v>35</v>
      </c>
      <c s="23" t="s">
        <v>414</v>
      </c>
      <c s="23" t="s">
        <v>406</v>
      </c>
      <c s="19" t="s">
        <v>55</v>
      </c>
      <c s="24" t="s">
        <v>407</v>
      </c>
      <c s="25" t="s">
        <v>197</v>
      </c>
      <c s="26">
        <v>80.5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25.5">
      <c r="A204" s="28" t="s">
        <v>40</v>
      </c>
      <c r="E204" s="29" t="s">
        <v>412</v>
      </c>
    </row>
    <row r="205" spans="1:5" ht="51">
      <c r="A205" s="30" t="s">
        <v>42</v>
      </c>
      <c r="E205" s="31" t="s">
        <v>527</v>
      </c>
    </row>
    <row r="206" spans="1:5" ht="38.25">
      <c r="A206" t="s">
        <v>44</v>
      </c>
      <c r="E206" s="29" t="s">
        <v>410</v>
      </c>
    </row>
    <row r="207" spans="1:16" ht="12.75">
      <c r="A207" s="19" t="s">
        <v>35</v>
      </c>
      <c s="23" t="s">
        <v>420</v>
      </c>
      <c s="23" t="s">
        <v>528</v>
      </c>
      <c s="19" t="s">
        <v>37</v>
      </c>
      <c s="24" t="s">
        <v>529</v>
      </c>
      <c s="25" t="s">
        <v>197</v>
      </c>
      <c s="26">
        <v>40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530</v>
      </c>
    </row>
    <row r="209" spans="1:5" ht="12.75">
      <c r="A209" s="30" t="s">
        <v>42</v>
      </c>
      <c r="E209" s="31" t="s">
        <v>531</v>
      </c>
    </row>
    <row r="210" spans="1:5" ht="38.25">
      <c r="A210" t="s">
        <v>44</v>
      </c>
      <c r="E210" s="29" t="s">
        <v>532</v>
      </c>
    </row>
    <row r="211" spans="1:16" ht="12.75">
      <c r="A211" s="19" t="s">
        <v>35</v>
      </c>
      <c s="23" t="s">
        <v>425</v>
      </c>
      <c s="23" t="s">
        <v>533</v>
      </c>
      <c s="19" t="s">
        <v>534</v>
      </c>
      <c s="24" t="s">
        <v>535</v>
      </c>
      <c s="25" t="s">
        <v>197</v>
      </c>
      <c s="26">
        <v>13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536</v>
      </c>
    </row>
    <row r="213" spans="1:5" ht="25.5">
      <c r="A213" s="30" t="s">
        <v>42</v>
      </c>
      <c r="E213" s="31" t="s">
        <v>537</v>
      </c>
    </row>
    <row r="214" spans="1:5" ht="25.5">
      <c r="A214" t="s">
        <v>44</v>
      </c>
      <c r="E214" s="29" t="s">
        <v>538</v>
      </c>
    </row>
    <row r="215" spans="1:16" ht="12.75">
      <c r="A215" s="19" t="s">
        <v>35</v>
      </c>
      <c s="23" t="s">
        <v>431</v>
      </c>
      <c s="23" t="s">
        <v>421</v>
      </c>
      <c s="19" t="s">
        <v>37</v>
      </c>
      <c s="24" t="s">
        <v>422</v>
      </c>
      <c s="25" t="s">
        <v>197</v>
      </c>
      <c s="26">
        <v>146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25.5">
      <c r="A216" s="28" t="s">
        <v>40</v>
      </c>
      <c r="E216" s="29" t="s">
        <v>423</v>
      </c>
    </row>
    <row r="217" spans="1:5" ht="38.25">
      <c r="A217" s="30" t="s">
        <v>42</v>
      </c>
      <c r="E217" s="31" t="s">
        <v>473</v>
      </c>
    </row>
    <row r="218" spans="1:5" ht="38.25">
      <c r="A218" t="s">
        <v>44</v>
      </c>
      <c r="E218" s="29" t="s">
        <v>424</v>
      </c>
    </row>
    <row r="219" spans="1:16" ht="12.75">
      <c r="A219" s="19" t="s">
        <v>35</v>
      </c>
      <c s="23" t="s">
        <v>437</v>
      </c>
      <c s="23" t="s">
        <v>426</v>
      </c>
      <c s="19" t="s">
        <v>37</v>
      </c>
      <c s="24" t="s">
        <v>427</v>
      </c>
      <c s="25" t="s">
        <v>107</v>
      </c>
      <c s="26">
        <v>46.2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428</v>
      </c>
    </row>
    <row r="221" spans="1:5" ht="38.25">
      <c r="A221" s="30" t="s">
        <v>42</v>
      </c>
      <c r="E221" s="31" t="s">
        <v>539</v>
      </c>
    </row>
    <row r="222" spans="1:5" ht="102">
      <c r="A222" t="s">
        <v>44</v>
      </c>
      <c r="E222" s="29" t="s">
        <v>430</v>
      </c>
    </row>
    <row r="223" spans="1:16" ht="12.75">
      <c r="A223" s="19" t="s">
        <v>35</v>
      </c>
      <c s="23" t="s">
        <v>442</v>
      </c>
      <c s="23" t="s">
        <v>432</v>
      </c>
      <c s="19" t="s">
        <v>37</v>
      </c>
      <c s="24" t="s">
        <v>433</v>
      </c>
      <c s="25" t="s">
        <v>79</v>
      </c>
      <c s="26">
        <v>2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434</v>
      </c>
    </row>
    <row r="225" spans="1:5" ht="51">
      <c r="A225" s="30" t="s">
        <v>42</v>
      </c>
      <c r="E225" s="31" t="s">
        <v>540</v>
      </c>
    </row>
    <row r="226" spans="1:5" ht="38.25">
      <c r="A226" t="s">
        <v>44</v>
      </c>
      <c r="E226" s="29" t="s">
        <v>436</v>
      </c>
    </row>
    <row r="227" spans="1:16" ht="12.75">
      <c r="A227" s="19" t="s">
        <v>35</v>
      </c>
      <c s="23" t="s">
        <v>447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93</v>
      </c>
    </row>
    <row r="229" spans="1:5" ht="25.5">
      <c r="A229" s="30" t="s">
        <v>42</v>
      </c>
      <c r="E229" s="31" t="s">
        <v>445</v>
      </c>
    </row>
    <row r="230" spans="1:5" ht="102">
      <c r="A230" t="s">
        <v>44</v>
      </c>
      <c r="E230" s="29" t="s">
        <v>446</v>
      </c>
    </row>
    <row r="231" spans="1:16" ht="12.75">
      <c r="A231" s="19" t="s">
        <v>35</v>
      </c>
      <c s="23" t="s">
        <v>452</v>
      </c>
      <c s="23" t="s">
        <v>448</v>
      </c>
      <c s="19" t="s">
        <v>37</v>
      </c>
      <c s="24" t="s">
        <v>449</v>
      </c>
      <c s="25" t="s">
        <v>79</v>
      </c>
      <c s="26">
        <v>5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37</v>
      </c>
    </row>
    <row r="233" spans="1:5" ht="25.5">
      <c r="A233" s="30" t="s">
        <v>42</v>
      </c>
      <c r="E233" s="31" t="s">
        <v>541</v>
      </c>
    </row>
    <row r="234" spans="1:5" ht="89.25">
      <c r="A234" t="s">
        <v>44</v>
      </c>
      <c r="E234" s="29" t="s">
        <v>451</v>
      </c>
    </row>
    <row r="235" spans="1:16" ht="12.75">
      <c r="A235" s="19" t="s">
        <v>35</v>
      </c>
      <c s="23" t="s">
        <v>458</v>
      </c>
      <c s="23" t="s">
        <v>453</v>
      </c>
      <c s="19" t="s">
        <v>37</v>
      </c>
      <c s="24" t="s">
        <v>454</v>
      </c>
      <c s="25" t="s">
        <v>197</v>
      </c>
      <c s="26">
        <v>36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455</v>
      </c>
    </row>
    <row r="237" spans="1:5" ht="12.75">
      <c r="A237" s="30" t="s">
        <v>42</v>
      </c>
      <c r="E237" s="31" t="s">
        <v>542</v>
      </c>
    </row>
    <row r="238" spans="1:5" ht="76.5">
      <c r="A238" t="s">
        <v>44</v>
      </c>
      <c r="E238" s="29" t="s">
        <v>457</v>
      </c>
    </row>
    <row r="239" spans="1:16" ht="12.75">
      <c r="A239" s="19" t="s">
        <v>35</v>
      </c>
      <c s="23" t="s">
        <v>543</v>
      </c>
      <c s="23" t="s">
        <v>459</v>
      </c>
      <c s="19" t="s">
        <v>37</v>
      </c>
      <c s="24" t="s">
        <v>460</v>
      </c>
      <c s="25" t="s">
        <v>197</v>
      </c>
      <c s="26">
        <v>75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544</v>
      </c>
    </row>
    <row r="241" spans="1:5" ht="25.5">
      <c r="A241" s="30" t="s">
        <v>42</v>
      </c>
      <c r="E241" s="31" t="s">
        <v>545</v>
      </c>
    </row>
    <row r="242" spans="1:5" ht="76.5">
      <c r="A242" t="s">
        <v>44</v>
      </c>
      <c r="E242" s="29" t="s">
        <v>457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0+O8+O17+O94+O111+O120+O149+O178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546</v>
      </c>
      <c s="32">
        <f>0+I8+I17+I94+I111+I120+I149+I178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546</v>
      </c>
      <c s="5"/>
      <c s="14" t="s">
        <v>547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4512.121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89.25">
      <c r="A11" s="30" t="s">
        <v>42</v>
      </c>
      <c r="E11" s="31" t="s">
        <v>548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52.94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63.75">
      <c r="A15" s="30" t="s">
        <v>42</v>
      </c>
      <c r="E15" s="31" t="s">
        <v>549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</f>
      </c>
      <c>
        <f>0+O18+O22+O26+O30+O34+O38+O42+O46+O50+O54+O58+O62+O66+O70+O74+O78+O82+O86+O90</f>
      </c>
    </row>
    <row r="18" spans="1:16" ht="25.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126</v>
      </c>
      <c s="26">
        <v>701.25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184</v>
      </c>
    </row>
    <row r="20" spans="1:5" ht="51">
      <c r="A20" s="30" t="s">
        <v>42</v>
      </c>
      <c r="E20" s="31" t="s">
        <v>550</v>
      </c>
    </row>
    <row r="21" spans="1:5" ht="63.75">
      <c r="A21" t="s">
        <v>44</v>
      </c>
      <c r="E21" s="29" t="s">
        <v>186</v>
      </c>
    </row>
    <row r="22" spans="1:16" ht="12.75">
      <c r="A22" s="19" t="s">
        <v>35</v>
      </c>
      <c s="23" t="s">
        <v>23</v>
      </c>
      <c s="23" t="s">
        <v>187</v>
      </c>
      <c s="19" t="s">
        <v>37</v>
      </c>
      <c s="24" t="s">
        <v>188</v>
      </c>
      <c s="25" t="s">
        <v>126</v>
      </c>
      <c s="26">
        <v>149.6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189</v>
      </c>
    </row>
    <row r="24" spans="1:5" ht="25.5">
      <c r="A24" s="30" t="s">
        <v>42</v>
      </c>
      <c r="E24" s="31" t="s">
        <v>551</v>
      </c>
    </row>
    <row r="25" spans="1:5" ht="63.75">
      <c r="A25" t="s">
        <v>44</v>
      </c>
      <c r="E25" s="29" t="s">
        <v>186</v>
      </c>
    </row>
    <row r="26" spans="1:16" ht="12.75">
      <c r="A26" s="19" t="s">
        <v>35</v>
      </c>
      <c s="23" t="s">
        <v>25</v>
      </c>
      <c s="23" t="s">
        <v>191</v>
      </c>
      <c s="19" t="s">
        <v>37</v>
      </c>
      <c s="24" t="s">
        <v>192</v>
      </c>
      <c s="25" t="s">
        <v>126</v>
      </c>
      <c s="26">
        <v>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193</v>
      </c>
    </row>
    <row r="28" spans="1:5" ht="25.5">
      <c r="A28" s="30" t="s">
        <v>42</v>
      </c>
      <c r="E28" s="31" t="s">
        <v>194</v>
      </c>
    </row>
    <row r="29" spans="1:5" ht="63.75">
      <c r="A29" t="s">
        <v>44</v>
      </c>
      <c r="E29" s="29" t="s">
        <v>186</v>
      </c>
    </row>
    <row r="30" spans="1:16" ht="12.75">
      <c r="A30" s="19" t="s">
        <v>35</v>
      </c>
      <c s="23" t="s">
        <v>27</v>
      </c>
      <c s="23" t="s">
        <v>200</v>
      </c>
      <c s="19" t="s">
        <v>37</v>
      </c>
      <c s="24" t="s">
        <v>201</v>
      </c>
      <c s="25" t="s">
        <v>126</v>
      </c>
      <c s="26">
        <v>224.4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202</v>
      </c>
    </row>
    <row r="32" spans="1:5" ht="63.75">
      <c r="A32" s="30" t="s">
        <v>42</v>
      </c>
      <c r="E32" s="31" t="s">
        <v>552</v>
      </c>
    </row>
    <row r="33" spans="1:5" ht="63.75">
      <c r="A33" t="s">
        <v>44</v>
      </c>
      <c r="E33" s="29" t="s">
        <v>204</v>
      </c>
    </row>
    <row r="34" spans="1:16" ht="12.75">
      <c r="A34" s="19" t="s">
        <v>35</v>
      </c>
      <c s="23" t="s">
        <v>64</v>
      </c>
      <c s="23" t="s">
        <v>205</v>
      </c>
      <c s="19" t="s">
        <v>37</v>
      </c>
      <c s="24" t="s">
        <v>206</v>
      </c>
      <c s="25" t="s">
        <v>197</v>
      </c>
      <c s="26">
        <v>117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472</v>
      </c>
    </row>
    <row r="36" spans="1:5" ht="38.25">
      <c r="A36" s="30" t="s">
        <v>42</v>
      </c>
      <c r="E36" s="31" t="s">
        <v>553</v>
      </c>
    </row>
    <row r="37" spans="1:5" ht="25.5">
      <c r="A37" t="s">
        <v>44</v>
      </c>
      <c r="E37" s="29" t="s">
        <v>209</v>
      </c>
    </row>
    <row r="38" spans="1:16" ht="12.75">
      <c r="A38" s="19" t="s">
        <v>35</v>
      </c>
      <c s="23" t="s">
        <v>68</v>
      </c>
      <c s="23" t="s">
        <v>210</v>
      </c>
      <c s="19" t="s">
        <v>37</v>
      </c>
      <c s="24" t="s">
        <v>211</v>
      </c>
      <c s="25" t="s">
        <v>126</v>
      </c>
      <c s="26">
        <v>1215.5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212</v>
      </c>
    </row>
    <row r="40" spans="1:5" ht="38.25">
      <c r="A40" s="30" t="s">
        <v>42</v>
      </c>
      <c r="E40" s="31" t="s">
        <v>554</v>
      </c>
    </row>
    <row r="41" spans="1:5" ht="382.5">
      <c r="A41" t="s">
        <v>44</v>
      </c>
      <c r="E41" s="29" t="s">
        <v>214</v>
      </c>
    </row>
    <row r="42" spans="1:16" ht="12.75">
      <c r="A42" s="19" t="s">
        <v>35</v>
      </c>
      <c s="23" t="s">
        <v>30</v>
      </c>
      <c s="23" t="s">
        <v>215</v>
      </c>
      <c s="19" t="s">
        <v>37</v>
      </c>
      <c s="24" t="s">
        <v>216</v>
      </c>
      <c s="25" t="s">
        <v>126</v>
      </c>
      <c s="26">
        <v>87.375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217</v>
      </c>
    </row>
    <row r="44" spans="1:5" ht="12.75">
      <c r="A44" s="30" t="s">
        <v>42</v>
      </c>
      <c r="E44" s="31" t="s">
        <v>555</v>
      </c>
    </row>
    <row r="45" spans="1:5" ht="318.75">
      <c r="A45" t="s">
        <v>44</v>
      </c>
      <c r="E45" s="29" t="s">
        <v>219</v>
      </c>
    </row>
    <row r="46" spans="1:16" ht="12.75">
      <c r="A46" s="19" t="s">
        <v>35</v>
      </c>
      <c s="23" t="s">
        <v>32</v>
      </c>
      <c s="23" t="s">
        <v>124</v>
      </c>
      <c s="19" t="s">
        <v>37</v>
      </c>
      <c s="24" t="s">
        <v>125</v>
      </c>
      <c s="25" t="s">
        <v>126</v>
      </c>
      <c s="26">
        <v>486.2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220</v>
      </c>
    </row>
    <row r="48" spans="1:5" ht="51">
      <c r="A48" s="30" t="s">
        <v>42</v>
      </c>
      <c r="E48" s="31" t="s">
        <v>556</v>
      </c>
    </row>
    <row r="49" spans="1:5" ht="306">
      <c r="A49" t="s">
        <v>44</v>
      </c>
      <c r="E49" s="29" t="s">
        <v>129</v>
      </c>
    </row>
    <row r="50" spans="1:16" ht="12.75">
      <c r="A50" s="19" t="s">
        <v>35</v>
      </c>
      <c s="23" t="s">
        <v>83</v>
      </c>
      <c s="23" t="s">
        <v>222</v>
      </c>
      <c s="19" t="s">
        <v>37</v>
      </c>
      <c s="24" t="s">
        <v>223</v>
      </c>
      <c s="25" t="s">
        <v>107</v>
      </c>
      <c s="26">
        <v>99.5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224</v>
      </c>
    </row>
    <row r="52" spans="1:5" ht="25.5">
      <c r="A52" s="30" t="s">
        <v>42</v>
      </c>
      <c r="E52" s="31" t="s">
        <v>557</v>
      </c>
    </row>
    <row r="53" spans="1:5" ht="63.75">
      <c r="A53" t="s">
        <v>44</v>
      </c>
      <c r="E53" s="29" t="s">
        <v>226</v>
      </c>
    </row>
    <row r="54" spans="1:16" ht="12.75">
      <c r="A54" s="19" t="s">
        <v>35</v>
      </c>
      <c s="23" t="s">
        <v>146</v>
      </c>
      <c s="23" t="s">
        <v>227</v>
      </c>
      <c s="19" t="s">
        <v>37</v>
      </c>
      <c s="24" t="s">
        <v>228</v>
      </c>
      <c s="25" t="s">
        <v>126</v>
      </c>
      <c s="26">
        <v>52.125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229</v>
      </c>
    </row>
    <row r="56" spans="1:5" ht="102">
      <c r="A56" s="30" t="s">
        <v>42</v>
      </c>
      <c r="E56" s="31" t="s">
        <v>558</v>
      </c>
    </row>
    <row r="57" spans="1:5" ht="63.75">
      <c r="A57" t="s">
        <v>44</v>
      </c>
      <c r="E57" s="29" t="s">
        <v>231</v>
      </c>
    </row>
    <row r="58" spans="1:16" ht="12.75">
      <c r="A58" s="19" t="s">
        <v>35</v>
      </c>
      <c s="23" t="s">
        <v>151</v>
      </c>
      <c s="23" t="s">
        <v>227</v>
      </c>
      <c s="19" t="s">
        <v>51</v>
      </c>
      <c s="24" t="s">
        <v>228</v>
      </c>
      <c s="25" t="s">
        <v>126</v>
      </c>
      <c s="26">
        <v>87.375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232</v>
      </c>
    </row>
    <row r="60" spans="1:5" ht="25.5">
      <c r="A60" s="30" t="s">
        <v>42</v>
      </c>
      <c r="E60" s="31" t="s">
        <v>559</v>
      </c>
    </row>
    <row r="61" spans="1:5" ht="63.75">
      <c r="A61" t="s">
        <v>44</v>
      </c>
      <c r="E61" s="29" t="s">
        <v>231</v>
      </c>
    </row>
    <row r="62" spans="1:16" ht="12.75">
      <c r="A62" s="19" t="s">
        <v>35</v>
      </c>
      <c s="23" t="s">
        <v>156</v>
      </c>
      <c s="23" t="s">
        <v>242</v>
      </c>
      <c s="19" t="s">
        <v>37</v>
      </c>
      <c s="24" t="s">
        <v>243</v>
      </c>
      <c s="25" t="s">
        <v>126</v>
      </c>
      <c s="26">
        <v>425.2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244</v>
      </c>
    </row>
    <row r="64" spans="1:5" ht="76.5">
      <c r="A64" s="30" t="s">
        <v>42</v>
      </c>
      <c r="E64" s="31" t="s">
        <v>560</v>
      </c>
    </row>
    <row r="65" spans="1:5" ht="318.75">
      <c r="A65" t="s">
        <v>44</v>
      </c>
      <c r="E65" s="29" t="s">
        <v>246</v>
      </c>
    </row>
    <row r="66" spans="1:16" ht="12.75">
      <c r="A66" s="19" t="s">
        <v>35</v>
      </c>
      <c s="23" t="s">
        <v>161</v>
      </c>
      <c s="23" t="s">
        <v>248</v>
      </c>
      <c s="19" t="s">
        <v>51</v>
      </c>
      <c s="24" t="s">
        <v>249</v>
      </c>
      <c s="25" t="s">
        <v>126</v>
      </c>
      <c s="26">
        <v>87.375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250</v>
      </c>
    </row>
    <row r="68" spans="1:5" ht="12.75">
      <c r="A68" s="30" t="s">
        <v>42</v>
      </c>
      <c r="E68" s="31" t="s">
        <v>561</v>
      </c>
    </row>
    <row r="69" spans="1:5" ht="191.25">
      <c r="A69" t="s">
        <v>44</v>
      </c>
      <c r="E69" s="29" t="s">
        <v>252</v>
      </c>
    </row>
    <row r="70" spans="1:16" ht="12.75">
      <c r="A70" s="19" t="s">
        <v>35</v>
      </c>
      <c s="23" t="s">
        <v>166</v>
      </c>
      <c s="23" t="s">
        <v>248</v>
      </c>
      <c s="19" t="s">
        <v>55</v>
      </c>
      <c s="24" t="s">
        <v>249</v>
      </c>
      <c s="25" t="s">
        <v>126</v>
      </c>
      <c s="26">
        <v>486.2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254</v>
      </c>
    </row>
    <row r="72" spans="1:5" ht="51">
      <c r="A72" s="30" t="s">
        <v>42</v>
      </c>
      <c r="E72" s="31" t="s">
        <v>556</v>
      </c>
    </row>
    <row r="73" spans="1:5" ht="191.25">
      <c r="A73" t="s">
        <v>44</v>
      </c>
      <c r="E73" s="29" t="s">
        <v>252</v>
      </c>
    </row>
    <row r="74" spans="1:16" ht="12.75">
      <c r="A74" s="19" t="s">
        <v>35</v>
      </c>
      <c s="23" t="s">
        <v>241</v>
      </c>
      <c s="23" t="s">
        <v>257</v>
      </c>
      <c s="19" t="s">
        <v>37</v>
      </c>
      <c s="24" t="s">
        <v>258</v>
      </c>
      <c s="25" t="s">
        <v>126</v>
      </c>
      <c s="26">
        <v>81.613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51">
      <c r="A75" s="28" t="s">
        <v>40</v>
      </c>
      <c r="E75" s="29" t="s">
        <v>259</v>
      </c>
    </row>
    <row r="76" spans="1:5" ht="89.25">
      <c r="A76" s="30" t="s">
        <v>42</v>
      </c>
      <c r="E76" s="31" t="s">
        <v>562</v>
      </c>
    </row>
    <row r="77" spans="1:5" ht="242.25">
      <c r="A77" t="s">
        <v>44</v>
      </c>
      <c r="E77" s="29" t="s">
        <v>261</v>
      </c>
    </row>
    <row r="78" spans="1:16" ht="12.75">
      <c r="A78" s="19" t="s">
        <v>35</v>
      </c>
      <c s="23" t="s">
        <v>247</v>
      </c>
      <c s="23" t="s">
        <v>263</v>
      </c>
      <c s="19" t="s">
        <v>37</v>
      </c>
      <c s="24" t="s">
        <v>264</v>
      </c>
      <c s="25" t="s">
        <v>126</v>
      </c>
      <c s="26">
        <v>241.9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265</v>
      </c>
    </row>
    <row r="80" spans="1:5" ht="76.5">
      <c r="A80" s="30" t="s">
        <v>42</v>
      </c>
      <c r="E80" s="31" t="s">
        <v>563</v>
      </c>
    </row>
    <row r="81" spans="1:5" ht="229.5">
      <c r="A81" t="s">
        <v>44</v>
      </c>
      <c r="E81" s="29" t="s">
        <v>267</v>
      </c>
    </row>
    <row r="82" spans="1:16" ht="12.75">
      <c r="A82" s="19" t="s">
        <v>35</v>
      </c>
      <c s="23" t="s">
        <v>253</v>
      </c>
      <c s="23" t="s">
        <v>269</v>
      </c>
      <c s="19" t="s">
        <v>37</v>
      </c>
      <c s="24" t="s">
        <v>270</v>
      </c>
      <c s="25" t="s">
        <v>126</v>
      </c>
      <c s="26">
        <v>141.9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271</v>
      </c>
    </row>
    <row r="84" spans="1:5" ht="76.5">
      <c r="A84" s="30" t="s">
        <v>42</v>
      </c>
      <c r="E84" s="31" t="s">
        <v>564</v>
      </c>
    </row>
    <row r="85" spans="1:5" ht="293.25">
      <c r="A85" t="s">
        <v>44</v>
      </c>
      <c r="E85" s="29" t="s">
        <v>273</v>
      </c>
    </row>
    <row r="86" spans="1:16" ht="12.75">
      <c r="A86" s="19" t="s">
        <v>35</v>
      </c>
      <c s="23" t="s">
        <v>256</v>
      </c>
      <c s="23" t="s">
        <v>275</v>
      </c>
      <c s="19" t="s">
        <v>37</v>
      </c>
      <c s="24" t="s">
        <v>276</v>
      </c>
      <c s="25" t="s">
        <v>107</v>
      </c>
      <c s="26">
        <v>2431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38.25">
      <c r="A88" s="30" t="s">
        <v>42</v>
      </c>
      <c r="E88" s="31" t="s">
        <v>565</v>
      </c>
    </row>
    <row r="89" spans="1:5" ht="38.25">
      <c r="A89" t="s">
        <v>44</v>
      </c>
      <c r="E89" s="29" t="s">
        <v>278</v>
      </c>
    </row>
    <row r="90" spans="1:16" ht="12.75">
      <c r="A90" s="19" t="s">
        <v>35</v>
      </c>
      <c s="23" t="s">
        <v>262</v>
      </c>
      <c s="23" t="s">
        <v>280</v>
      </c>
      <c s="19" t="s">
        <v>37</v>
      </c>
      <c s="24" t="s">
        <v>281</v>
      </c>
      <c s="25" t="s">
        <v>126</v>
      </c>
      <c s="26">
        <v>87.375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282</v>
      </c>
    </row>
    <row r="92" spans="1:5" ht="76.5">
      <c r="A92" s="30" t="s">
        <v>42</v>
      </c>
      <c r="E92" s="31" t="s">
        <v>566</v>
      </c>
    </row>
    <row r="93" spans="1:5" ht="38.25">
      <c r="A93" t="s">
        <v>44</v>
      </c>
      <c r="E93" s="29" t="s">
        <v>284</v>
      </c>
    </row>
    <row r="94" spans="1:18" ht="12.75" customHeight="1">
      <c r="A94" s="5" t="s">
        <v>33</v>
      </c>
      <c s="5"/>
      <c s="35" t="s">
        <v>13</v>
      </c>
      <c s="5"/>
      <c s="21" t="s">
        <v>285</v>
      </c>
      <c s="5"/>
      <c s="5"/>
      <c s="5"/>
      <c s="36">
        <f>0+Q94</f>
      </c>
      <c r="O94">
        <f>0+R94</f>
      </c>
      <c r="Q94">
        <f>0+I95+I99+I103+I107</f>
      </c>
      <c>
        <f>0+O95+O99+O103+O107</f>
      </c>
    </row>
    <row r="95" spans="1:16" ht="12.75">
      <c r="A95" s="19" t="s">
        <v>35</v>
      </c>
      <c s="23" t="s">
        <v>268</v>
      </c>
      <c s="23" t="s">
        <v>287</v>
      </c>
      <c s="19" t="s">
        <v>37</v>
      </c>
      <c s="24" t="s">
        <v>288</v>
      </c>
      <c s="25" t="s">
        <v>107</v>
      </c>
      <c s="26">
        <v>960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289</v>
      </c>
    </row>
    <row r="97" spans="1:5" ht="25.5">
      <c r="A97" s="30" t="s">
        <v>42</v>
      </c>
      <c r="E97" s="31" t="s">
        <v>567</v>
      </c>
    </row>
    <row r="98" spans="1:5" ht="25.5">
      <c r="A98" t="s">
        <v>44</v>
      </c>
      <c r="E98" s="29" t="s">
        <v>291</v>
      </c>
    </row>
    <row r="99" spans="1:16" ht="12.75">
      <c r="A99" s="19" t="s">
        <v>35</v>
      </c>
      <c s="23" t="s">
        <v>274</v>
      </c>
      <c s="23" t="s">
        <v>293</v>
      </c>
      <c s="19" t="s">
        <v>37</v>
      </c>
      <c s="24" t="s">
        <v>294</v>
      </c>
      <c s="25" t="s">
        <v>197</v>
      </c>
      <c s="26">
        <v>600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295</v>
      </c>
    </row>
    <row r="101" spans="1:5" ht="25.5">
      <c r="A101" s="30" t="s">
        <v>42</v>
      </c>
      <c r="E101" s="31" t="s">
        <v>568</v>
      </c>
    </row>
    <row r="102" spans="1:5" ht="165.75">
      <c r="A102" t="s">
        <v>44</v>
      </c>
      <c r="E102" s="29" t="s">
        <v>297</v>
      </c>
    </row>
    <row r="103" spans="1:16" ht="12.75">
      <c r="A103" s="19" t="s">
        <v>35</v>
      </c>
      <c s="23" t="s">
        <v>279</v>
      </c>
      <c s="23" t="s">
        <v>299</v>
      </c>
      <c s="19" t="s">
        <v>37</v>
      </c>
      <c s="24" t="s">
        <v>300</v>
      </c>
      <c s="25" t="s">
        <v>107</v>
      </c>
      <c s="26">
        <v>2431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38.25">
      <c r="A104" s="28" t="s">
        <v>40</v>
      </c>
      <c r="E104" s="29" t="s">
        <v>301</v>
      </c>
    </row>
    <row r="105" spans="1:5" ht="38.25">
      <c r="A105" s="30" t="s">
        <v>42</v>
      </c>
      <c r="E105" s="31" t="s">
        <v>565</v>
      </c>
    </row>
    <row r="106" spans="1:5" ht="51">
      <c r="A106" t="s">
        <v>44</v>
      </c>
      <c r="E106" s="29" t="s">
        <v>302</v>
      </c>
    </row>
    <row r="107" spans="1:16" ht="12.75">
      <c r="A107" s="19" t="s">
        <v>35</v>
      </c>
      <c s="23" t="s">
        <v>286</v>
      </c>
      <c s="23" t="s">
        <v>304</v>
      </c>
      <c s="19" t="s">
        <v>37</v>
      </c>
      <c s="24" t="s">
        <v>305</v>
      </c>
      <c s="25" t="s">
        <v>126</v>
      </c>
      <c s="26">
        <v>1215.5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38.25">
      <c r="A108" s="28" t="s">
        <v>40</v>
      </c>
      <c r="E108" s="29" t="s">
        <v>306</v>
      </c>
    </row>
    <row r="109" spans="1:5" ht="38.25">
      <c r="A109" s="30" t="s">
        <v>42</v>
      </c>
      <c r="E109" s="31" t="s">
        <v>554</v>
      </c>
    </row>
    <row r="110" spans="1:5" ht="38.25">
      <c r="A110" t="s">
        <v>44</v>
      </c>
      <c r="E110" s="29" t="s">
        <v>308</v>
      </c>
    </row>
    <row r="111" spans="1:18" ht="12.75" customHeight="1">
      <c r="A111" s="5" t="s">
        <v>33</v>
      </c>
      <c s="5"/>
      <c s="35" t="s">
        <v>23</v>
      </c>
      <c s="5"/>
      <c s="21" t="s">
        <v>309</v>
      </c>
      <c s="5"/>
      <c s="5"/>
      <c s="5"/>
      <c s="36">
        <f>0+Q111</f>
      </c>
      <c r="O111">
        <f>0+R111</f>
      </c>
      <c r="Q111">
        <f>0+I112+I116</f>
      </c>
      <c>
        <f>0+O112+O116</f>
      </c>
    </row>
    <row r="112" spans="1:16" ht="12.75">
      <c r="A112" s="19" t="s">
        <v>35</v>
      </c>
      <c s="23" t="s">
        <v>292</v>
      </c>
      <c s="23" t="s">
        <v>311</v>
      </c>
      <c s="19" t="s">
        <v>37</v>
      </c>
      <c s="24" t="s">
        <v>312</v>
      </c>
      <c s="25" t="s">
        <v>126</v>
      </c>
      <c s="26">
        <v>10.336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313</v>
      </c>
    </row>
    <row r="114" spans="1:5" ht="51">
      <c r="A114" s="30" t="s">
        <v>42</v>
      </c>
      <c r="E114" s="31" t="s">
        <v>569</v>
      </c>
    </row>
    <row r="115" spans="1:5" ht="369.75">
      <c r="A115" t="s">
        <v>44</v>
      </c>
      <c r="E115" s="29" t="s">
        <v>315</v>
      </c>
    </row>
    <row r="116" spans="1:16" ht="12.75">
      <c r="A116" s="19" t="s">
        <v>35</v>
      </c>
      <c s="23" t="s">
        <v>298</v>
      </c>
      <c s="23" t="s">
        <v>317</v>
      </c>
      <c s="19" t="s">
        <v>37</v>
      </c>
      <c s="24" t="s">
        <v>318</v>
      </c>
      <c s="25" t="s">
        <v>126</v>
      </c>
      <c s="26">
        <v>25.8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319</v>
      </c>
    </row>
    <row r="118" spans="1:5" ht="76.5">
      <c r="A118" s="30" t="s">
        <v>42</v>
      </c>
      <c r="E118" s="31" t="s">
        <v>570</v>
      </c>
    </row>
    <row r="119" spans="1:5" ht="38.25">
      <c r="A119" t="s">
        <v>44</v>
      </c>
      <c r="E119" s="29" t="s">
        <v>308</v>
      </c>
    </row>
    <row r="120" spans="1:18" ht="12.75" customHeight="1">
      <c r="A120" s="5" t="s">
        <v>33</v>
      </c>
      <c s="5"/>
      <c s="35" t="s">
        <v>25</v>
      </c>
      <c s="5"/>
      <c s="21" t="s">
        <v>321</v>
      </c>
      <c s="5"/>
      <c s="5"/>
      <c s="5"/>
      <c s="36">
        <f>0+Q120</f>
      </c>
      <c r="O120">
        <f>0+R120</f>
      </c>
      <c r="Q120">
        <f>0+I121+I125+I129+I133+I137+I141+I145</f>
      </c>
      <c>
        <f>0+O121+O125+O129+O133+O137+O141+O145</f>
      </c>
    </row>
    <row r="121" spans="1:16" ht="12.75">
      <c r="A121" s="19" t="s">
        <v>35</v>
      </c>
      <c s="23" t="s">
        <v>303</v>
      </c>
      <c s="23" t="s">
        <v>323</v>
      </c>
      <c s="19" t="s">
        <v>37</v>
      </c>
      <c s="24" t="s">
        <v>324</v>
      </c>
      <c s="25" t="s">
        <v>126</v>
      </c>
      <c s="26">
        <v>272.272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325</v>
      </c>
    </row>
    <row r="123" spans="1:5" ht="38.25">
      <c r="A123" s="30" t="s">
        <v>42</v>
      </c>
      <c r="E123" s="31" t="s">
        <v>571</v>
      </c>
    </row>
    <row r="124" spans="1:5" ht="127.5">
      <c r="A124" t="s">
        <v>44</v>
      </c>
      <c r="E124" s="29" t="s">
        <v>327</v>
      </c>
    </row>
    <row r="125" spans="1:16" ht="12.75">
      <c r="A125" s="19" t="s">
        <v>35</v>
      </c>
      <c s="23" t="s">
        <v>310</v>
      </c>
      <c s="23" t="s">
        <v>329</v>
      </c>
      <c s="19" t="s">
        <v>37</v>
      </c>
      <c s="24" t="s">
        <v>330</v>
      </c>
      <c s="25" t="s">
        <v>126</v>
      </c>
      <c s="26">
        <v>516.12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331</v>
      </c>
    </row>
    <row r="127" spans="1:5" ht="63.75">
      <c r="A127" s="30" t="s">
        <v>42</v>
      </c>
      <c r="E127" s="31" t="s">
        <v>572</v>
      </c>
    </row>
    <row r="128" spans="1:5" ht="51">
      <c r="A128" t="s">
        <v>44</v>
      </c>
      <c r="E128" s="29" t="s">
        <v>333</v>
      </c>
    </row>
    <row r="129" spans="1:16" ht="12.75">
      <c r="A129" s="19" t="s">
        <v>35</v>
      </c>
      <c s="23" t="s">
        <v>316</v>
      </c>
      <c s="23" t="s">
        <v>335</v>
      </c>
      <c s="19" t="s">
        <v>37</v>
      </c>
      <c s="24" t="s">
        <v>336</v>
      </c>
      <c s="25" t="s">
        <v>107</v>
      </c>
      <c s="26">
        <v>99.5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496</v>
      </c>
    </row>
    <row r="131" spans="1:5" ht="25.5">
      <c r="A131" s="30" t="s">
        <v>42</v>
      </c>
      <c r="E131" s="31" t="s">
        <v>557</v>
      </c>
    </row>
    <row r="132" spans="1:5" ht="102">
      <c r="A132" t="s">
        <v>44</v>
      </c>
      <c r="E132" s="29" t="s">
        <v>338</v>
      </c>
    </row>
    <row r="133" spans="1:16" ht="12.75">
      <c r="A133" s="19" t="s">
        <v>35</v>
      </c>
      <c s="23" t="s">
        <v>322</v>
      </c>
      <c s="23" t="s">
        <v>340</v>
      </c>
      <c s="19" t="s">
        <v>37</v>
      </c>
      <c s="24" t="s">
        <v>341</v>
      </c>
      <c s="25" t="s">
        <v>107</v>
      </c>
      <c s="26">
        <v>2094.4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342</v>
      </c>
    </row>
    <row r="135" spans="1:5" ht="25.5">
      <c r="A135" s="30" t="s">
        <v>42</v>
      </c>
      <c r="E135" s="31" t="s">
        <v>573</v>
      </c>
    </row>
    <row r="136" spans="1:5" ht="51">
      <c r="A136" t="s">
        <v>44</v>
      </c>
      <c r="E136" s="29" t="s">
        <v>344</v>
      </c>
    </row>
    <row r="137" spans="1:16" ht="12.75">
      <c r="A137" s="19" t="s">
        <v>35</v>
      </c>
      <c s="23" t="s">
        <v>328</v>
      </c>
      <c s="23" t="s">
        <v>346</v>
      </c>
      <c s="19" t="s">
        <v>37</v>
      </c>
      <c s="24" t="s">
        <v>347</v>
      </c>
      <c s="25" t="s">
        <v>107</v>
      </c>
      <c s="26">
        <v>1870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348</v>
      </c>
    </row>
    <row r="139" spans="1:5" ht="12.75">
      <c r="A139" s="30" t="s">
        <v>42</v>
      </c>
      <c r="E139" s="31" t="s">
        <v>574</v>
      </c>
    </row>
    <row r="140" spans="1:5" ht="51">
      <c r="A140" t="s">
        <v>44</v>
      </c>
      <c r="E140" s="29" t="s">
        <v>344</v>
      </c>
    </row>
    <row r="141" spans="1:16" ht="12.75">
      <c r="A141" s="19" t="s">
        <v>35</v>
      </c>
      <c s="23" t="s">
        <v>334</v>
      </c>
      <c s="23" t="s">
        <v>351</v>
      </c>
      <c s="19" t="s">
        <v>37</v>
      </c>
      <c s="24" t="s">
        <v>352</v>
      </c>
      <c s="25" t="s">
        <v>107</v>
      </c>
      <c s="26">
        <v>1870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353</v>
      </c>
    </row>
    <row r="143" spans="1:5" ht="25.5">
      <c r="A143" s="30" t="s">
        <v>42</v>
      </c>
      <c r="E143" s="31" t="s">
        <v>575</v>
      </c>
    </row>
    <row r="144" spans="1:5" ht="140.25">
      <c r="A144" t="s">
        <v>44</v>
      </c>
      <c r="E144" s="29" t="s">
        <v>355</v>
      </c>
    </row>
    <row r="145" spans="1:16" ht="12.75">
      <c r="A145" s="19" t="s">
        <v>35</v>
      </c>
      <c s="23" t="s">
        <v>339</v>
      </c>
      <c s="23" t="s">
        <v>357</v>
      </c>
      <c s="19" t="s">
        <v>37</v>
      </c>
      <c s="24" t="s">
        <v>358</v>
      </c>
      <c s="25" t="s">
        <v>107</v>
      </c>
      <c s="26">
        <v>1963.5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359</v>
      </c>
    </row>
    <row r="147" spans="1:5" ht="38.25">
      <c r="A147" s="30" t="s">
        <v>42</v>
      </c>
      <c r="E147" s="31" t="s">
        <v>576</v>
      </c>
    </row>
    <row r="148" spans="1:5" ht="140.25">
      <c r="A148" t="s">
        <v>44</v>
      </c>
      <c r="E148" s="29" t="s">
        <v>355</v>
      </c>
    </row>
    <row r="149" spans="1:18" ht="12.75" customHeight="1">
      <c r="A149" s="5" t="s">
        <v>33</v>
      </c>
      <c s="5"/>
      <c s="35" t="s">
        <v>68</v>
      </c>
      <c s="5"/>
      <c s="21" t="s">
        <v>361</v>
      </c>
      <c s="5"/>
      <c s="5"/>
      <c s="5"/>
      <c s="36">
        <f>0+Q149</f>
      </c>
      <c r="O149">
        <f>0+R149</f>
      </c>
      <c r="Q149">
        <f>0+I150+I154+I158+I162+I166+I170+I174</f>
      </c>
      <c>
        <f>0+O150+O154+O158+O162+O166+O170+O174</f>
      </c>
    </row>
    <row r="150" spans="1:16" ht="12.75">
      <c r="A150" s="19" t="s">
        <v>35</v>
      </c>
      <c s="23" t="s">
        <v>345</v>
      </c>
      <c s="23" t="s">
        <v>369</v>
      </c>
      <c s="19" t="s">
        <v>37</v>
      </c>
      <c s="24" t="s">
        <v>370</v>
      </c>
      <c s="25" t="s">
        <v>197</v>
      </c>
      <c s="26">
        <v>48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501</v>
      </c>
    </row>
    <row r="152" spans="1:5" ht="25.5">
      <c r="A152" s="30" t="s">
        <v>42</v>
      </c>
      <c r="E152" s="31" t="s">
        <v>577</v>
      </c>
    </row>
    <row r="153" spans="1:5" ht="255">
      <c r="A153" t="s">
        <v>44</v>
      </c>
      <c r="E153" s="29" t="s">
        <v>367</v>
      </c>
    </row>
    <row r="154" spans="1:16" ht="12.75">
      <c r="A154" s="19" t="s">
        <v>35</v>
      </c>
      <c s="23" t="s">
        <v>350</v>
      </c>
      <c s="23" t="s">
        <v>503</v>
      </c>
      <c s="19" t="s">
        <v>37</v>
      </c>
      <c s="24" t="s">
        <v>504</v>
      </c>
      <c s="25" t="s">
        <v>197</v>
      </c>
      <c s="26">
        <v>155.8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578</v>
      </c>
    </row>
    <row r="156" spans="1:5" ht="51">
      <c r="A156" s="30" t="s">
        <v>42</v>
      </c>
      <c r="E156" s="31" t="s">
        <v>579</v>
      </c>
    </row>
    <row r="157" spans="1:5" ht="255">
      <c r="A157" t="s">
        <v>44</v>
      </c>
      <c r="E157" s="29" t="s">
        <v>367</v>
      </c>
    </row>
    <row r="158" spans="1:16" ht="12.75">
      <c r="A158" s="19" t="s">
        <v>35</v>
      </c>
      <c s="23" t="s">
        <v>356</v>
      </c>
      <c s="23" t="s">
        <v>507</v>
      </c>
      <c s="19" t="s">
        <v>37</v>
      </c>
      <c s="24" t="s">
        <v>508</v>
      </c>
      <c s="25" t="s">
        <v>79</v>
      </c>
      <c s="26">
        <v>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509</v>
      </c>
    </row>
    <row r="160" spans="1:5" ht="51">
      <c r="A160" s="30" t="s">
        <v>42</v>
      </c>
      <c r="E160" s="31" t="s">
        <v>580</v>
      </c>
    </row>
    <row r="161" spans="1:5" ht="242.25">
      <c r="A161" t="s">
        <v>44</v>
      </c>
      <c r="E161" s="29" t="s">
        <v>382</v>
      </c>
    </row>
    <row r="162" spans="1:16" ht="12.75">
      <c r="A162" s="19" t="s">
        <v>35</v>
      </c>
      <c s="23" t="s">
        <v>362</v>
      </c>
      <c s="23" t="s">
        <v>384</v>
      </c>
      <c s="19" t="s">
        <v>37</v>
      </c>
      <c s="24" t="s">
        <v>385</v>
      </c>
      <c s="25" t="s">
        <v>79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386</v>
      </c>
    </row>
    <row r="164" spans="1:5" ht="63.75">
      <c r="A164" s="30" t="s">
        <v>42</v>
      </c>
      <c r="E164" s="31" t="s">
        <v>581</v>
      </c>
    </row>
    <row r="165" spans="1:5" ht="89.25">
      <c r="A165" t="s">
        <v>44</v>
      </c>
      <c r="E165" s="29" t="s">
        <v>388</v>
      </c>
    </row>
    <row r="166" spans="1:16" ht="12.75">
      <c r="A166" s="19" t="s">
        <v>35</v>
      </c>
      <c s="23" t="s">
        <v>368</v>
      </c>
      <c s="23" t="s">
        <v>512</v>
      </c>
      <c s="19" t="s">
        <v>37</v>
      </c>
      <c s="24" t="s">
        <v>513</v>
      </c>
      <c s="25" t="s">
        <v>197</v>
      </c>
      <c s="26">
        <v>155.8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25.5">
      <c r="A168" s="30" t="s">
        <v>42</v>
      </c>
      <c r="E168" s="31" t="s">
        <v>582</v>
      </c>
    </row>
    <row r="169" spans="1:5" ht="51">
      <c r="A169" t="s">
        <v>44</v>
      </c>
      <c r="E169" s="29" t="s">
        <v>393</v>
      </c>
    </row>
    <row r="170" spans="1:16" ht="12.75">
      <c r="A170" s="19" t="s">
        <v>35</v>
      </c>
      <c s="23" t="s">
        <v>373</v>
      </c>
      <c s="23" t="s">
        <v>395</v>
      </c>
      <c s="19" t="s">
        <v>37</v>
      </c>
      <c s="24" t="s">
        <v>396</v>
      </c>
      <c s="25" t="s">
        <v>197</v>
      </c>
      <c s="26">
        <v>203.8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38.25">
      <c r="A172" s="30" t="s">
        <v>42</v>
      </c>
      <c r="E172" s="31" t="s">
        <v>583</v>
      </c>
    </row>
    <row r="173" spans="1:5" ht="25.5">
      <c r="A173" t="s">
        <v>44</v>
      </c>
      <c r="E173" s="29" t="s">
        <v>398</v>
      </c>
    </row>
    <row r="174" spans="1:16" ht="12.75">
      <c r="A174" s="19" t="s">
        <v>35</v>
      </c>
      <c s="23" t="s">
        <v>378</v>
      </c>
      <c s="23" t="s">
        <v>400</v>
      </c>
      <c s="19" t="s">
        <v>37</v>
      </c>
      <c s="24" t="s">
        <v>401</v>
      </c>
      <c s="25" t="s">
        <v>79</v>
      </c>
      <c s="26">
        <v>10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402</v>
      </c>
    </row>
    <row r="176" spans="1:5" ht="25.5">
      <c r="A176" s="30" t="s">
        <v>42</v>
      </c>
      <c r="E176" s="31" t="s">
        <v>584</v>
      </c>
    </row>
    <row r="177" spans="1:5" ht="12.75">
      <c r="A177" t="s">
        <v>44</v>
      </c>
      <c r="E177" s="29" t="s">
        <v>404</v>
      </c>
    </row>
    <row r="178" spans="1:18" ht="12.75" customHeight="1">
      <c r="A178" s="5" t="s">
        <v>33</v>
      </c>
      <c s="5"/>
      <c s="35" t="s">
        <v>30</v>
      </c>
      <c s="5"/>
      <c s="21" t="s">
        <v>145</v>
      </c>
      <c s="5"/>
      <c s="5"/>
      <c s="5"/>
      <c s="36">
        <f>0+Q178</f>
      </c>
      <c r="O178">
        <f>0+R178</f>
      </c>
      <c r="Q178">
        <f>0+I179+I183+I187+I191+I195+I199+I203+I207+I211</f>
      </c>
      <c>
        <f>0+O179+O183+O187+O191+O195+O199+O203+O207+O211</f>
      </c>
    </row>
    <row r="179" spans="1:16" ht="25.5">
      <c r="A179" s="19" t="s">
        <v>35</v>
      </c>
      <c s="23" t="s">
        <v>383</v>
      </c>
      <c s="23" t="s">
        <v>517</v>
      </c>
      <c s="19" t="s">
        <v>37</v>
      </c>
      <c s="24" t="s">
        <v>518</v>
      </c>
      <c s="25" t="s">
        <v>197</v>
      </c>
      <c s="26">
        <v>6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519</v>
      </c>
    </row>
    <row r="181" spans="1:5" ht="25.5">
      <c r="A181" s="30" t="s">
        <v>42</v>
      </c>
      <c r="E181" s="31" t="s">
        <v>585</v>
      </c>
    </row>
    <row r="182" spans="1:5" ht="127.5">
      <c r="A182" t="s">
        <v>44</v>
      </c>
      <c r="E182" s="29" t="s">
        <v>521</v>
      </c>
    </row>
    <row r="183" spans="1:16" ht="12.75">
      <c r="A183" s="19" t="s">
        <v>35</v>
      </c>
      <c s="23" t="s">
        <v>389</v>
      </c>
      <c s="23" t="s">
        <v>406</v>
      </c>
      <c s="19" t="s">
        <v>51</v>
      </c>
      <c s="24" t="s">
        <v>407</v>
      </c>
      <c s="25" t="s">
        <v>197</v>
      </c>
      <c s="26">
        <v>356.5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408</v>
      </c>
    </row>
    <row r="185" spans="1:5" ht="38.25">
      <c r="A185" s="30" t="s">
        <v>42</v>
      </c>
      <c r="E185" s="31" t="s">
        <v>586</v>
      </c>
    </row>
    <row r="186" spans="1:5" ht="38.25">
      <c r="A186" t="s">
        <v>44</v>
      </c>
      <c r="E186" s="29" t="s">
        <v>410</v>
      </c>
    </row>
    <row r="187" spans="1:16" ht="12.75">
      <c r="A187" s="19" t="s">
        <v>35</v>
      </c>
      <c s="23" t="s">
        <v>394</v>
      </c>
      <c s="23" t="s">
        <v>406</v>
      </c>
      <c s="19" t="s">
        <v>55</v>
      </c>
      <c s="24" t="s">
        <v>407</v>
      </c>
      <c s="25" t="s">
        <v>197</v>
      </c>
      <c s="26">
        <v>50.5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412</v>
      </c>
    </row>
    <row r="189" spans="1:5" ht="51">
      <c r="A189" s="30" t="s">
        <v>42</v>
      </c>
      <c r="E189" s="31" t="s">
        <v>587</v>
      </c>
    </row>
    <row r="190" spans="1:5" ht="38.25">
      <c r="A190" t="s">
        <v>44</v>
      </c>
      <c r="E190" s="29" t="s">
        <v>410</v>
      </c>
    </row>
    <row r="191" spans="1:16" ht="12.75">
      <c r="A191" s="19" t="s">
        <v>35</v>
      </c>
      <c s="23" t="s">
        <v>399</v>
      </c>
      <c s="23" t="s">
        <v>421</v>
      </c>
      <c s="19" t="s">
        <v>37</v>
      </c>
      <c s="24" t="s">
        <v>422</v>
      </c>
      <c s="25" t="s">
        <v>197</v>
      </c>
      <c s="26">
        <v>117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423</v>
      </c>
    </row>
    <row r="193" spans="1:5" ht="38.25">
      <c r="A193" s="30" t="s">
        <v>42</v>
      </c>
      <c r="E193" s="31" t="s">
        <v>553</v>
      </c>
    </row>
    <row r="194" spans="1:5" ht="38.25">
      <c r="A194" t="s">
        <v>44</v>
      </c>
      <c r="E194" s="29" t="s">
        <v>424</v>
      </c>
    </row>
    <row r="195" spans="1:16" ht="12.75">
      <c r="A195" s="19" t="s">
        <v>35</v>
      </c>
      <c s="23" t="s">
        <v>405</v>
      </c>
      <c s="23" t="s">
        <v>426</v>
      </c>
      <c s="19" t="s">
        <v>37</v>
      </c>
      <c s="24" t="s">
        <v>427</v>
      </c>
      <c s="25" t="s">
        <v>107</v>
      </c>
      <c s="26">
        <v>36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428</v>
      </c>
    </row>
    <row r="197" spans="1:5" ht="76.5">
      <c r="A197" s="30" t="s">
        <v>42</v>
      </c>
      <c r="E197" s="31" t="s">
        <v>588</v>
      </c>
    </row>
    <row r="198" spans="1:5" ht="102">
      <c r="A198" t="s">
        <v>44</v>
      </c>
      <c r="E198" s="29" t="s">
        <v>430</v>
      </c>
    </row>
    <row r="199" spans="1:16" ht="12.75">
      <c r="A199" s="19" t="s">
        <v>35</v>
      </c>
      <c s="23" t="s">
        <v>411</v>
      </c>
      <c s="23" t="s">
        <v>432</v>
      </c>
      <c s="19" t="s">
        <v>37</v>
      </c>
      <c s="24" t="s">
        <v>433</v>
      </c>
      <c s="25" t="s">
        <v>79</v>
      </c>
      <c s="26">
        <v>2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434</v>
      </c>
    </row>
    <row r="201" spans="1:5" ht="51">
      <c r="A201" s="30" t="s">
        <v>42</v>
      </c>
      <c r="E201" s="31" t="s">
        <v>589</v>
      </c>
    </row>
    <row r="202" spans="1:5" ht="38.25">
      <c r="A202" t="s">
        <v>44</v>
      </c>
      <c r="E202" s="29" t="s">
        <v>436</v>
      </c>
    </row>
    <row r="203" spans="1:16" ht="12.75">
      <c r="A203" s="19" t="s">
        <v>35</v>
      </c>
      <c s="23" t="s">
        <v>414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93</v>
      </c>
    </row>
    <row r="205" spans="1:5" ht="25.5">
      <c r="A205" s="30" t="s">
        <v>42</v>
      </c>
      <c r="E205" s="31" t="s">
        <v>445</v>
      </c>
    </row>
    <row r="206" spans="1:5" ht="102">
      <c r="A206" t="s">
        <v>44</v>
      </c>
      <c r="E206" s="29" t="s">
        <v>446</v>
      </c>
    </row>
    <row r="207" spans="1:16" ht="12.75">
      <c r="A207" s="19" t="s">
        <v>35</v>
      </c>
      <c s="23" t="s">
        <v>420</v>
      </c>
      <c s="23" t="s">
        <v>448</v>
      </c>
      <c s="19" t="s">
        <v>37</v>
      </c>
      <c s="24" t="s">
        <v>449</v>
      </c>
      <c s="25" t="s">
        <v>79</v>
      </c>
      <c s="26">
        <v>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25.5">
      <c r="A209" s="30" t="s">
        <v>42</v>
      </c>
      <c r="E209" s="31" t="s">
        <v>590</v>
      </c>
    </row>
    <row r="210" spans="1:5" ht="89.25">
      <c r="A210" t="s">
        <v>44</v>
      </c>
      <c r="E210" s="29" t="s">
        <v>451</v>
      </c>
    </row>
    <row r="211" spans="1:16" ht="12.75">
      <c r="A211" s="19" t="s">
        <v>35</v>
      </c>
      <c s="23" t="s">
        <v>425</v>
      </c>
      <c s="23" t="s">
        <v>453</v>
      </c>
      <c s="19" t="s">
        <v>37</v>
      </c>
      <c s="24" t="s">
        <v>454</v>
      </c>
      <c s="25" t="s">
        <v>197</v>
      </c>
      <c s="26">
        <v>10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455</v>
      </c>
    </row>
    <row r="213" spans="1:5" ht="12.75">
      <c r="A213" s="30" t="s">
        <v>42</v>
      </c>
      <c r="E213" s="31" t="s">
        <v>591</v>
      </c>
    </row>
    <row r="214" spans="1:5" ht="76.5">
      <c r="A214" t="s">
        <v>44</v>
      </c>
      <c r="E214" s="29" t="s">
        <v>457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0+O8+O17+O26+O31+O68+O73+O78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592</v>
      </c>
      <c s="32">
        <f>0+I8+I17+I26+I31+I68+I73+I78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592</v>
      </c>
      <c s="5"/>
      <c s="14" t="s">
        <v>593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76.275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38.25">
      <c r="A11" s="30" t="s">
        <v>42</v>
      </c>
      <c r="E11" s="31" t="s">
        <v>594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12.794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63.75">
      <c r="A15" s="30" t="s">
        <v>42</v>
      </c>
      <c r="E15" s="31" t="s">
        <v>595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9" t="s">
        <v>35</v>
      </c>
      <c s="23" t="s">
        <v>12</v>
      </c>
      <c s="23" t="s">
        <v>596</v>
      </c>
      <c s="19" t="s">
        <v>37</v>
      </c>
      <c s="24" t="s">
        <v>597</v>
      </c>
      <c s="25" t="s">
        <v>126</v>
      </c>
      <c s="26">
        <v>0.45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598</v>
      </c>
    </row>
    <row r="20" spans="1:5" ht="12.75">
      <c r="A20" s="30" t="s">
        <v>42</v>
      </c>
      <c r="E20" s="31" t="s">
        <v>599</v>
      </c>
    </row>
    <row r="21" spans="1:5" ht="25.5">
      <c r="A21" t="s">
        <v>44</v>
      </c>
      <c r="E21" s="29" t="s">
        <v>600</v>
      </c>
    </row>
    <row r="22" spans="1:16" ht="12.75">
      <c r="A22" s="19" t="s">
        <v>35</v>
      </c>
      <c s="23" t="s">
        <v>23</v>
      </c>
      <c s="23" t="s">
        <v>601</v>
      </c>
      <c s="19" t="s">
        <v>37</v>
      </c>
      <c s="24" t="s">
        <v>602</v>
      </c>
      <c s="25" t="s">
        <v>126</v>
      </c>
      <c s="26">
        <v>41.882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603</v>
      </c>
    </row>
    <row r="24" spans="1:5" ht="63.75">
      <c r="A24" s="30" t="s">
        <v>42</v>
      </c>
      <c r="E24" s="31" t="s">
        <v>604</v>
      </c>
    </row>
    <row r="25" spans="1:5" ht="318.75">
      <c r="A25" t="s">
        <v>44</v>
      </c>
      <c r="E25" s="29" t="s">
        <v>246</v>
      </c>
    </row>
    <row r="26" spans="1:18" ht="12.75" customHeight="1">
      <c r="A26" s="5" t="s">
        <v>33</v>
      </c>
      <c s="5"/>
      <c s="35" t="s">
        <v>13</v>
      </c>
      <c s="5"/>
      <c s="21" t="s">
        <v>285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9" t="s">
        <v>35</v>
      </c>
      <c s="23" t="s">
        <v>25</v>
      </c>
      <c s="23" t="s">
        <v>605</v>
      </c>
      <c s="19" t="s">
        <v>37</v>
      </c>
      <c s="24" t="s">
        <v>606</v>
      </c>
      <c s="25" t="s">
        <v>126</v>
      </c>
      <c s="26">
        <v>0.5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607</v>
      </c>
    </row>
    <row r="29" spans="1:5" ht="12.75">
      <c r="A29" s="30" t="s">
        <v>42</v>
      </c>
      <c r="E29" s="31" t="s">
        <v>608</v>
      </c>
    </row>
    <row r="30" spans="1:5" ht="369.75">
      <c r="A30" t="s">
        <v>44</v>
      </c>
      <c r="E30" s="29" t="s">
        <v>609</v>
      </c>
    </row>
    <row r="31" spans="1:18" ht="12.75" customHeight="1">
      <c r="A31" s="5" t="s">
        <v>33</v>
      </c>
      <c s="5"/>
      <c s="35" t="s">
        <v>23</v>
      </c>
      <c s="5"/>
      <c s="21" t="s">
        <v>309</v>
      </c>
      <c s="5"/>
      <c s="5"/>
      <c s="5"/>
      <c s="36">
        <f>0+Q31</f>
      </c>
      <c r="O31">
        <f>0+R31</f>
      </c>
      <c r="Q31">
        <f>0+I32+I36+I40+I44+I48+I52+I56+I60+I64</f>
      </c>
      <c>
        <f>0+O32+O36+O40+O44+O48+O52+O56+O60+O64</f>
      </c>
    </row>
    <row r="32" spans="1:16" ht="12.75">
      <c r="A32" s="19" t="s">
        <v>35</v>
      </c>
      <c s="23" t="s">
        <v>27</v>
      </c>
      <c s="23" t="s">
        <v>610</v>
      </c>
      <c s="19" t="s">
        <v>37</v>
      </c>
      <c s="24" t="s">
        <v>611</v>
      </c>
      <c s="25" t="s">
        <v>126</v>
      </c>
      <c s="26">
        <v>4.2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37</v>
      </c>
    </row>
    <row r="34" spans="1:5" ht="12.75">
      <c r="A34" s="30" t="s">
        <v>42</v>
      </c>
      <c r="E34" s="31" t="s">
        <v>612</v>
      </c>
    </row>
    <row r="35" spans="1:5" ht="369.75">
      <c r="A35" t="s">
        <v>44</v>
      </c>
      <c r="E35" s="29" t="s">
        <v>315</v>
      </c>
    </row>
    <row r="36" spans="1:16" ht="12.75">
      <c r="A36" s="19" t="s">
        <v>35</v>
      </c>
      <c s="23" t="s">
        <v>64</v>
      </c>
      <c s="23" t="s">
        <v>613</v>
      </c>
      <c s="19" t="s">
        <v>37</v>
      </c>
      <c s="24" t="s">
        <v>614</v>
      </c>
      <c s="25" t="s">
        <v>92</v>
      </c>
      <c s="26">
        <v>0.63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37</v>
      </c>
    </row>
    <row r="38" spans="1:5" ht="12.75">
      <c r="A38" s="30" t="s">
        <v>42</v>
      </c>
      <c r="E38" s="31" t="s">
        <v>615</v>
      </c>
    </row>
    <row r="39" spans="1:5" ht="267.75">
      <c r="A39" t="s">
        <v>44</v>
      </c>
      <c r="E39" s="29" t="s">
        <v>616</v>
      </c>
    </row>
    <row r="40" spans="1:16" ht="12.75">
      <c r="A40" s="19" t="s">
        <v>35</v>
      </c>
      <c s="23" t="s">
        <v>68</v>
      </c>
      <c s="23" t="s">
        <v>311</v>
      </c>
      <c s="19" t="s">
        <v>37</v>
      </c>
      <c s="24" t="s">
        <v>312</v>
      </c>
      <c s="25" t="s">
        <v>126</v>
      </c>
      <c s="26">
        <v>4.162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617</v>
      </c>
    </row>
    <row r="42" spans="1:5" ht="102">
      <c r="A42" s="30" t="s">
        <v>42</v>
      </c>
      <c r="E42" s="31" t="s">
        <v>618</v>
      </c>
    </row>
    <row r="43" spans="1:5" ht="369.75">
      <c r="A43" t="s">
        <v>44</v>
      </c>
      <c r="E43" s="29" t="s">
        <v>315</v>
      </c>
    </row>
    <row r="44" spans="1:16" ht="12.75">
      <c r="A44" s="19" t="s">
        <v>35</v>
      </c>
      <c s="23" t="s">
        <v>30</v>
      </c>
      <c s="23" t="s">
        <v>619</v>
      </c>
      <c s="19" t="s">
        <v>37</v>
      </c>
      <c s="24" t="s">
        <v>620</v>
      </c>
      <c s="25" t="s">
        <v>126</v>
      </c>
      <c s="26">
        <v>1.074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621</v>
      </c>
    </row>
    <row r="46" spans="1:5" ht="38.25">
      <c r="A46" s="30" t="s">
        <v>42</v>
      </c>
      <c r="E46" s="31" t="s">
        <v>622</v>
      </c>
    </row>
    <row r="47" spans="1:5" ht="369.75">
      <c r="A47" t="s">
        <v>44</v>
      </c>
      <c r="E47" s="29" t="s">
        <v>315</v>
      </c>
    </row>
    <row r="48" spans="1:16" ht="12.75">
      <c r="A48" s="19" t="s">
        <v>35</v>
      </c>
      <c s="23" t="s">
        <v>32</v>
      </c>
      <c s="23" t="s">
        <v>623</v>
      </c>
      <c s="19" t="s">
        <v>37</v>
      </c>
      <c s="24" t="s">
        <v>624</v>
      </c>
      <c s="25" t="s">
        <v>126</v>
      </c>
      <c s="26">
        <v>3.492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625</v>
      </c>
    </row>
    <row r="50" spans="1:5" ht="12.75">
      <c r="A50" s="30" t="s">
        <v>42</v>
      </c>
      <c r="E50" s="31" t="s">
        <v>626</v>
      </c>
    </row>
    <row r="51" spans="1:5" ht="369.75">
      <c r="A51" t="s">
        <v>44</v>
      </c>
      <c r="E51" s="29" t="s">
        <v>315</v>
      </c>
    </row>
    <row r="52" spans="1:16" ht="25.5">
      <c r="A52" s="19" t="s">
        <v>35</v>
      </c>
      <c s="23" t="s">
        <v>83</v>
      </c>
      <c s="23" t="s">
        <v>627</v>
      </c>
      <c s="19" t="s">
        <v>37</v>
      </c>
      <c s="24" t="s">
        <v>628</v>
      </c>
      <c s="25" t="s">
        <v>126</v>
      </c>
      <c s="26">
        <v>34.469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629</v>
      </c>
    </row>
    <row r="54" spans="1:5" ht="76.5">
      <c r="A54" s="30" t="s">
        <v>42</v>
      </c>
      <c r="E54" s="31" t="s">
        <v>630</v>
      </c>
    </row>
    <row r="55" spans="1:5" ht="38.25">
      <c r="A55" t="s">
        <v>44</v>
      </c>
      <c r="E55" s="29" t="s">
        <v>308</v>
      </c>
    </row>
    <row r="56" spans="1:16" ht="12.75">
      <c r="A56" s="19" t="s">
        <v>35</v>
      </c>
      <c s="23" t="s">
        <v>146</v>
      </c>
      <c s="23" t="s">
        <v>631</v>
      </c>
      <c s="19" t="s">
        <v>37</v>
      </c>
      <c s="24" t="s">
        <v>632</v>
      </c>
      <c s="25" t="s">
        <v>126</v>
      </c>
      <c s="26">
        <v>0.5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633</v>
      </c>
    </row>
    <row r="58" spans="1:5" ht="12.75">
      <c r="A58" s="30" t="s">
        <v>42</v>
      </c>
      <c r="E58" s="31" t="s">
        <v>634</v>
      </c>
    </row>
    <row r="59" spans="1:5" ht="51">
      <c r="A59" t="s">
        <v>44</v>
      </c>
      <c r="E59" s="29" t="s">
        <v>635</v>
      </c>
    </row>
    <row r="60" spans="1:16" ht="12.75">
      <c r="A60" s="19" t="s">
        <v>35</v>
      </c>
      <c s="23" t="s">
        <v>151</v>
      </c>
      <c s="23" t="s">
        <v>636</v>
      </c>
      <c s="19" t="s">
        <v>37</v>
      </c>
      <c s="24" t="s">
        <v>637</v>
      </c>
      <c s="25" t="s">
        <v>126</v>
      </c>
      <c s="26">
        <v>2.148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638</v>
      </c>
    </row>
    <row r="62" spans="1:5" ht="25.5">
      <c r="A62" s="30" t="s">
        <v>42</v>
      </c>
      <c r="E62" s="31" t="s">
        <v>639</v>
      </c>
    </row>
    <row r="63" spans="1:5" ht="102">
      <c r="A63" t="s">
        <v>44</v>
      </c>
      <c r="E63" s="29" t="s">
        <v>640</v>
      </c>
    </row>
    <row r="64" spans="1:16" ht="12.75">
      <c r="A64" s="19" t="s">
        <v>35</v>
      </c>
      <c s="23" t="s">
        <v>156</v>
      </c>
      <c s="23" t="s">
        <v>641</v>
      </c>
      <c s="19" t="s">
        <v>37</v>
      </c>
      <c s="24" t="s">
        <v>642</v>
      </c>
      <c s="25" t="s">
        <v>126</v>
      </c>
      <c s="26">
        <v>1.2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643</v>
      </c>
    </row>
    <row r="66" spans="1:5" ht="12.75">
      <c r="A66" s="30" t="s">
        <v>42</v>
      </c>
      <c r="E66" s="31" t="s">
        <v>644</v>
      </c>
    </row>
    <row r="67" spans="1:5" ht="357">
      <c r="A67" t="s">
        <v>44</v>
      </c>
      <c r="E67" s="29" t="s">
        <v>645</v>
      </c>
    </row>
    <row r="68" spans="1:18" ht="12.75" customHeight="1">
      <c r="A68" s="5" t="s">
        <v>33</v>
      </c>
      <c s="5"/>
      <c s="35" t="s">
        <v>64</v>
      </c>
      <c s="5"/>
      <c s="21" t="s">
        <v>646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161</v>
      </c>
      <c s="23" t="s">
        <v>647</v>
      </c>
      <c s="19" t="s">
        <v>37</v>
      </c>
      <c s="24" t="s">
        <v>648</v>
      </c>
      <c s="25" t="s">
        <v>107</v>
      </c>
      <c s="26">
        <v>53.1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649</v>
      </c>
    </row>
    <row r="71" spans="1:5" ht="38.25">
      <c r="A71" s="30" t="s">
        <v>42</v>
      </c>
      <c r="E71" s="31" t="s">
        <v>650</v>
      </c>
    </row>
    <row r="72" spans="1:5" ht="191.25">
      <c r="A72" t="s">
        <v>44</v>
      </c>
      <c r="E72" s="29" t="s">
        <v>651</v>
      </c>
    </row>
    <row r="73" spans="1:18" ht="12.75" customHeight="1">
      <c r="A73" s="5" t="s">
        <v>33</v>
      </c>
      <c s="5"/>
      <c s="35" t="s">
        <v>68</v>
      </c>
      <c s="5"/>
      <c s="21" t="s">
        <v>361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166</v>
      </c>
      <c s="23" t="s">
        <v>652</v>
      </c>
      <c s="19" t="s">
        <v>37</v>
      </c>
      <c s="24" t="s">
        <v>653</v>
      </c>
      <c s="25" t="s">
        <v>79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654</v>
      </c>
    </row>
    <row r="76" spans="1:5" ht="12.75">
      <c r="A76" s="30" t="s">
        <v>42</v>
      </c>
      <c r="E76" s="31" t="s">
        <v>43</v>
      </c>
    </row>
    <row r="77" spans="1:5" ht="12.75">
      <c r="A77" t="s">
        <v>44</v>
      </c>
      <c r="E77" s="29" t="s">
        <v>655</v>
      </c>
    </row>
    <row r="78" spans="1:18" ht="12.75" customHeight="1">
      <c r="A78" s="5" t="s">
        <v>33</v>
      </c>
      <c s="5"/>
      <c s="35" t="s">
        <v>30</v>
      </c>
      <c s="5"/>
      <c s="21" t="s">
        <v>145</v>
      </c>
      <c s="5"/>
      <c s="5"/>
      <c s="5"/>
      <c s="36">
        <f>0+Q78</f>
      </c>
      <c r="O78">
        <f>0+R78</f>
      </c>
      <c r="Q78">
        <f>0+I79+I83+I87+I91+I95</f>
      </c>
      <c>
        <f>0+O79+O83+O87+O91+O95</f>
      </c>
    </row>
    <row r="79" spans="1:16" ht="25.5">
      <c r="A79" s="19" t="s">
        <v>35</v>
      </c>
      <c s="23" t="s">
        <v>241</v>
      </c>
      <c s="23" t="s">
        <v>656</v>
      </c>
      <c s="19" t="s">
        <v>37</v>
      </c>
      <c s="24" t="s">
        <v>657</v>
      </c>
      <c s="25" t="s">
        <v>79</v>
      </c>
      <c s="26">
        <v>1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25.5">
      <c r="A80" s="28" t="s">
        <v>40</v>
      </c>
      <c r="E80" s="29" t="s">
        <v>658</v>
      </c>
    </row>
    <row r="81" spans="1:5" ht="25.5">
      <c r="A81" s="30" t="s">
        <v>42</v>
      </c>
      <c r="E81" s="31" t="s">
        <v>659</v>
      </c>
    </row>
    <row r="82" spans="1:5" ht="409.5">
      <c r="A82" t="s">
        <v>44</v>
      </c>
      <c r="E82" s="29" t="s">
        <v>660</v>
      </c>
    </row>
    <row r="83" spans="1:16" ht="12.75">
      <c r="A83" s="19" t="s">
        <v>35</v>
      </c>
      <c s="23" t="s">
        <v>247</v>
      </c>
      <c s="23" t="s">
        <v>661</v>
      </c>
      <c s="19" t="s">
        <v>37</v>
      </c>
      <c s="24" t="s">
        <v>662</v>
      </c>
      <c s="25" t="s">
        <v>197</v>
      </c>
      <c s="26">
        <v>10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663</v>
      </c>
    </row>
    <row r="85" spans="1:5" ht="12.75">
      <c r="A85" s="30" t="s">
        <v>42</v>
      </c>
      <c r="E85" s="31" t="s">
        <v>664</v>
      </c>
    </row>
    <row r="86" spans="1:5" ht="63.75">
      <c r="A86" t="s">
        <v>44</v>
      </c>
      <c r="E86" s="29" t="s">
        <v>665</v>
      </c>
    </row>
    <row r="87" spans="1:16" ht="12.75">
      <c r="A87" s="19" t="s">
        <v>35</v>
      </c>
      <c s="23" t="s">
        <v>253</v>
      </c>
      <c s="23" t="s">
        <v>443</v>
      </c>
      <c s="19" t="s">
        <v>37</v>
      </c>
      <c s="24" t="s">
        <v>444</v>
      </c>
      <c s="25" t="s">
        <v>126</v>
      </c>
      <c s="26">
        <v>3.098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666</v>
      </c>
    </row>
    <row r="89" spans="1:5" ht="12.75">
      <c r="A89" s="30" t="s">
        <v>42</v>
      </c>
      <c r="E89" s="31" t="s">
        <v>667</v>
      </c>
    </row>
    <row r="90" spans="1:5" ht="102">
      <c r="A90" t="s">
        <v>44</v>
      </c>
      <c r="E90" s="29" t="s">
        <v>446</v>
      </c>
    </row>
    <row r="91" spans="1:16" ht="12.75">
      <c r="A91" s="19" t="s">
        <v>35</v>
      </c>
      <c s="23" t="s">
        <v>256</v>
      </c>
      <c s="23" t="s">
        <v>668</v>
      </c>
      <c s="19" t="s">
        <v>37</v>
      </c>
      <c s="24" t="s">
        <v>669</v>
      </c>
      <c s="25" t="s">
        <v>126</v>
      </c>
      <c s="26">
        <v>1.176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670</v>
      </c>
    </row>
    <row r="93" spans="1:5" ht="12.75">
      <c r="A93" s="30" t="s">
        <v>42</v>
      </c>
      <c r="E93" s="31" t="s">
        <v>671</v>
      </c>
    </row>
    <row r="94" spans="1:5" ht="102">
      <c r="A94" t="s">
        <v>44</v>
      </c>
      <c r="E94" s="29" t="s">
        <v>446</v>
      </c>
    </row>
    <row r="95" spans="1:16" ht="12.75">
      <c r="A95" s="19" t="s">
        <v>35</v>
      </c>
      <c s="23" t="s">
        <v>262</v>
      </c>
      <c s="23" t="s">
        <v>672</v>
      </c>
      <c s="19" t="s">
        <v>37</v>
      </c>
      <c s="24" t="s">
        <v>673</v>
      </c>
      <c s="25" t="s">
        <v>197</v>
      </c>
      <c s="26">
        <v>8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37</v>
      </c>
    </row>
    <row r="97" spans="1:5" ht="12.75">
      <c r="A97" s="30" t="s">
        <v>42</v>
      </c>
      <c r="E97" s="31" t="s">
        <v>674</v>
      </c>
    </row>
    <row r="98" spans="1:5" ht="114.75">
      <c r="A98" t="s">
        <v>44</v>
      </c>
      <c r="E98" s="29" t="s">
        <v>675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0+O8+O17+O58+O67+O76+O97+O126+O131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676</v>
      </c>
      <c s="32">
        <f>0+I8+I17+I58+I67+I76+I97+I126+I131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676</v>
      </c>
      <c s="5"/>
      <c s="14" t="s">
        <v>677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585.723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63.75">
      <c r="A11" s="30" t="s">
        <v>42</v>
      </c>
      <c r="E11" s="31" t="s">
        <v>678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17.944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51">
      <c r="A15" s="30" t="s">
        <v>42</v>
      </c>
      <c r="E15" s="31" t="s">
        <v>679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25.5">
      <c r="A18" s="19" t="s">
        <v>35</v>
      </c>
      <c s="23" t="s">
        <v>12</v>
      </c>
      <c s="23" t="s">
        <v>182</v>
      </c>
      <c s="19" t="s">
        <v>37</v>
      </c>
      <c s="24" t="s">
        <v>183</v>
      </c>
      <c s="25" t="s">
        <v>126</v>
      </c>
      <c s="26">
        <v>163.775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680</v>
      </c>
    </row>
    <row r="20" spans="1:5" ht="51">
      <c r="A20" s="30" t="s">
        <v>42</v>
      </c>
      <c r="E20" s="31" t="s">
        <v>681</v>
      </c>
    </row>
    <row r="21" spans="1:5" ht="63.75">
      <c r="A21" t="s">
        <v>44</v>
      </c>
      <c r="E21" s="29" t="s">
        <v>204</v>
      </c>
    </row>
    <row r="22" spans="1:16" ht="12.75">
      <c r="A22" s="19" t="s">
        <v>35</v>
      </c>
      <c s="23" t="s">
        <v>23</v>
      </c>
      <c s="23" t="s">
        <v>187</v>
      </c>
      <c s="19" t="s">
        <v>37</v>
      </c>
      <c s="24" t="s">
        <v>188</v>
      </c>
      <c s="25" t="s">
        <v>126</v>
      </c>
      <c s="26">
        <v>17.5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189</v>
      </c>
    </row>
    <row r="24" spans="1:5" ht="25.5">
      <c r="A24" s="30" t="s">
        <v>42</v>
      </c>
      <c r="E24" s="31" t="s">
        <v>682</v>
      </c>
    </row>
    <row r="25" spans="1:5" ht="63.75">
      <c r="A25" t="s">
        <v>44</v>
      </c>
      <c r="E25" s="29" t="s">
        <v>186</v>
      </c>
    </row>
    <row r="26" spans="1:16" ht="12.75">
      <c r="A26" s="19" t="s">
        <v>35</v>
      </c>
      <c s="23" t="s">
        <v>25</v>
      </c>
      <c s="23" t="s">
        <v>191</v>
      </c>
      <c s="19" t="s">
        <v>37</v>
      </c>
      <c s="24" t="s">
        <v>192</v>
      </c>
      <c s="25" t="s">
        <v>126</v>
      </c>
      <c s="26">
        <v>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193</v>
      </c>
    </row>
    <row r="28" spans="1:5" ht="25.5">
      <c r="A28" s="30" t="s">
        <v>42</v>
      </c>
      <c r="E28" s="31" t="s">
        <v>683</v>
      </c>
    </row>
    <row r="29" spans="1:5" ht="63.75">
      <c r="A29" t="s">
        <v>44</v>
      </c>
      <c r="E29" s="29" t="s">
        <v>186</v>
      </c>
    </row>
    <row r="30" spans="1:16" ht="25.5">
      <c r="A30" s="19" t="s">
        <v>35</v>
      </c>
      <c s="23" t="s">
        <v>27</v>
      </c>
      <c s="23" t="s">
        <v>684</v>
      </c>
      <c s="19" t="s">
        <v>37</v>
      </c>
      <c s="24" t="s">
        <v>685</v>
      </c>
      <c s="25" t="s">
        <v>126</v>
      </c>
      <c s="26">
        <v>103.02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686</v>
      </c>
    </row>
    <row r="32" spans="1:5" ht="76.5">
      <c r="A32" s="30" t="s">
        <v>42</v>
      </c>
      <c r="E32" s="31" t="s">
        <v>687</v>
      </c>
    </row>
    <row r="33" spans="1:5" ht="63.75">
      <c r="A33" t="s">
        <v>44</v>
      </c>
      <c r="E33" s="29" t="s">
        <v>204</v>
      </c>
    </row>
    <row r="34" spans="1:16" ht="12.75">
      <c r="A34" s="19" t="s">
        <v>35</v>
      </c>
      <c s="23" t="s">
        <v>64</v>
      </c>
      <c s="23" t="s">
        <v>205</v>
      </c>
      <c s="19" t="s">
        <v>37</v>
      </c>
      <c s="24" t="s">
        <v>206</v>
      </c>
      <c s="25" t="s">
        <v>197</v>
      </c>
      <c s="26">
        <v>100.5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472</v>
      </c>
    </row>
    <row r="36" spans="1:5" ht="25.5">
      <c r="A36" s="30" t="s">
        <v>42</v>
      </c>
      <c r="E36" s="31" t="s">
        <v>688</v>
      </c>
    </row>
    <row r="37" spans="1:5" ht="25.5">
      <c r="A37" t="s">
        <v>44</v>
      </c>
      <c r="E37" s="29" t="s">
        <v>209</v>
      </c>
    </row>
    <row r="38" spans="1:16" ht="12.75">
      <c r="A38" s="19" t="s">
        <v>35</v>
      </c>
      <c s="23" t="s">
        <v>68</v>
      </c>
      <c s="23" t="s">
        <v>210</v>
      </c>
      <c s="19" t="s">
        <v>37</v>
      </c>
      <c s="24" t="s">
        <v>211</v>
      </c>
      <c s="25" t="s">
        <v>126</v>
      </c>
      <c s="26">
        <v>107.25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212</v>
      </c>
    </row>
    <row r="40" spans="1:5" ht="38.25">
      <c r="A40" s="30" t="s">
        <v>42</v>
      </c>
      <c r="E40" s="31" t="s">
        <v>689</v>
      </c>
    </row>
    <row r="41" spans="1:5" ht="382.5">
      <c r="A41" t="s">
        <v>44</v>
      </c>
      <c r="E41" s="29" t="s">
        <v>214</v>
      </c>
    </row>
    <row r="42" spans="1:16" ht="12.75">
      <c r="A42" s="19" t="s">
        <v>35</v>
      </c>
      <c s="23" t="s">
        <v>30</v>
      </c>
      <c s="23" t="s">
        <v>124</v>
      </c>
      <c s="19" t="s">
        <v>37</v>
      </c>
      <c s="24" t="s">
        <v>125</v>
      </c>
      <c s="25" t="s">
        <v>126</v>
      </c>
      <c s="26">
        <v>42.9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220</v>
      </c>
    </row>
    <row r="44" spans="1:5" ht="51">
      <c r="A44" s="30" t="s">
        <v>42</v>
      </c>
      <c r="E44" s="31" t="s">
        <v>690</v>
      </c>
    </row>
    <row r="45" spans="1:5" ht="306">
      <c r="A45" t="s">
        <v>44</v>
      </c>
      <c r="E45" s="29" t="s">
        <v>129</v>
      </c>
    </row>
    <row r="46" spans="1:16" ht="12.75">
      <c r="A46" s="19" t="s">
        <v>35</v>
      </c>
      <c s="23" t="s">
        <v>32</v>
      </c>
      <c s="23" t="s">
        <v>601</v>
      </c>
      <c s="19" t="s">
        <v>37</v>
      </c>
      <c s="24" t="s">
        <v>602</v>
      </c>
      <c s="25" t="s">
        <v>126</v>
      </c>
      <c s="26">
        <v>60.099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691</v>
      </c>
    </row>
    <row r="48" spans="1:5" ht="51">
      <c r="A48" s="30" t="s">
        <v>42</v>
      </c>
      <c r="E48" s="31" t="s">
        <v>692</v>
      </c>
    </row>
    <row r="49" spans="1:5" ht="318.75">
      <c r="A49" t="s">
        <v>44</v>
      </c>
      <c r="E49" s="29" t="s">
        <v>246</v>
      </c>
    </row>
    <row r="50" spans="1:16" ht="12.75">
      <c r="A50" s="19" t="s">
        <v>35</v>
      </c>
      <c s="23" t="s">
        <v>83</v>
      </c>
      <c s="23" t="s">
        <v>248</v>
      </c>
      <c s="19" t="s">
        <v>55</v>
      </c>
      <c s="24" t="s">
        <v>249</v>
      </c>
      <c s="25" t="s">
        <v>126</v>
      </c>
      <c s="26">
        <v>42.9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254</v>
      </c>
    </row>
    <row r="52" spans="1:5" ht="51">
      <c r="A52" s="30" t="s">
        <v>42</v>
      </c>
      <c r="E52" s="31" t="s">
        <v>690</v>
      </c>
    </row>
    <row r="53" spans="1:5" ht="191.25">
      <c r="A53" t="s">
        <v>44</v>
      </c>
      <c r="E53" s="29" t="s">
        <v>252</v>
      </c>
    </row>
    <row r="54" spans="1:16" ht="12.75">
      <c r="A54" s="19" t="s">
        <v>35</v>
      </c>
      <c s="23" t="s">
        <v>146</v>
      </c>
      <c s="23" t="s">
        <v>275</v>
      </c>
      <c s="19" t="s">
        <v>37</v>
      </c>
      <c s="24" t="s">
        <v>276</v>
      </c>
      <c s="25" t="s">
        <v>107</v>
      </c>
      <c s="26">
        <v>928.8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76.5">
      <c r="A56" s="30" t="s">
        <v>42</v>
      </c>
      <c r="E56" s="31" t="s">
        <v>693</v>
      </c>
    </row>
    <row r="57" spans="1:5" ht="25.5">
      <c r="A57" t="s">
        <v>44</v>
      </c>
      <c r="E57" s="29" t="s">
        <v>694</v>
      </c>
    </row>
    <row r="58" spans="1:18" ht="12.75" customHeight="1">
      <c r="A58" s="5" t="s">
        <v>33</v>
      </c>
      <c s="5"/>
      <c s="35" t="s">
        <v>13</v>
      </c>
      <c s="5"/>
      <c s="21" t="s">
        <v>285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9" t="s">
        <v>35</v>
      </c>
      <c s="23" t="s">
        <v>151</v>
      </c>
      <c s="23" t="s">
        <v>299</v>
      </c>
      <c s="19" t="s">
        <v>37</v>
      </c>
      <c s="24" t="s">
        <v>300</v>
      </c>
      <c s="25" t="s">
        <v>107</v>
      </c>
      <c s="26">
        <v>920.55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38.25">
      <c r="A60" s="28" t="s">
        <v>40</v>
      </c>
      <c r="E60" s="29" t="s">
        <v>301</v>
      </c>
    </row>
    <row r="61" spans="1:5" ht="63.75">
      <c r="A61" s="30" t="s">
        <v>42</v>
      </c>
      <c r="E61" s="31" t="s">
        <v>695</v>
      </c>
    </row>
    <row r="62" spans="1:5" ht="51">
      <c r="A62" t="s">
        <v>44</v>
      </c>
      <c r="E62" s="29" t="s">
        <v>302</v>
      </c>
    </row>
    <row r="63" spans="1:16" ht="12.75">
      <c r="A63" s="19" t="s">
        <v>35</v>
      </c>
      <c s="23" t="s">
        <v>156</v>
      </c>
      <c s="23" t="s">
        <v>304</v>
      </c>
      <c s="19" t="s">
        <v>37</v>
      </c>
      <c s="24" t="s">
        <v>305</v>
      </c>
      <c s="25" t="s">
        <v>126</v>
      </c>
      <c s="26">
        <v>107.25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38.25">
      <c r="A64" s="28" t="s">
        <v>40</v>
      </c>
      <c r="E64" s="29" t="s">
        <v>306</v>
      </c>
    </row>
    <row r="65" spans="1:5" ht="38.25">
      <c r="A65" s="30" t="s">
        <v>42</v>
      </c>
      <c r="E65" s="31" t="s">
        <v>689</v>
      </c>
    </row>
    <row r="66" spans="1:5" ht="38.25">
      <c r="A66" t="s">
        <v>44</v>
      </c>
      <c r="E66" s="29" t="s">
        <v>308</v>
      </c>
    </row>
    <row r="67" spans="1:18" ht="12.75" customHeight="1">
      <c r="A67" s="5" t="s">
        <v>33</v>
      </c>
      <c s="5"/>
      <c s="35" t="s">
        <v>12</v>
      </c>
      <c s="5"/>
      <c s="21" t="s">
        <v>696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9" t="s">
        <v>35</v>
      </c>
      <c s="23" t="s">
        <v>161</v>
      </c>
      <c s="23" t="s">
        <v>697</v>
      </c>
      <c s="19" t="s">
        <v>37</v>
      </c>
      <c s="24" t="s">
        <v>698</v>
      </c>
      <c s="25" t="s">
        <v>126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699</v>
      </c>
    </row>
    <row r="70" spans="1:5" ht="12.75">
      <c r="A70" s="30" t="s">
        <v>42</v>
      </c>
      <c r="E70" s="31" t="s">
        <v>700</v>
      </c>
    </row>
    <row r="71" spans="1:5" ht="25.5">
      <c r="A71" t="s">
        <v>44</v>
      </c>
      <c r="E71" s="29" t="s">
        <v>701</v>
      </c>
    </row>
    <row r="72" spans="1:16" ht="12.75">
      <c r="A72" s="19" t="s">
        <v>35</v>
      </c>
      <c s="23" t="s">
        <v>166</v>
      </c>
      <c s="23" t="s">
        <v>702</v>
      </c>
      <c s="19" t="s">
        <v>37</v>
      </c>
      <c s="24" t="s">
        <v>703</v>
      </c>
      <c s="25" t="s">
        <v>126</v>
      </c>
      <c s="26">
        <v>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704</v>
      </c>
    </row>
    <row r="74" spans="1:5" ht="12.75">
      <c r="A74" s="30" t="s">
        <v>42</v>
      </c>
      <c r="E74" s="31" t="s">
        <v>705</v>
      </c>
    </row>
    <row r="75" spans="1:5" ht="51">
      <c r="A75" t="s">
        <v>44</v>
      </c>
      <c r="E75" s="29" t="s">
        <v>706</v>
      </c>
    </row>
    <row r="76" spans="1:18" ht="12.75" customHeight="1">
      <c r="A76" s="5" t="s">
        <v>33</v>
      </c>
      <c s="5"/>
      <c s="35" t="s">
        <v>23</v>
      </c>
      <c s="5"/>
      <c s="21" t="s">
        <v>309</v>
      </c>
      <c s="5"/>
      <c s="5"/>
      <c s="5"/>
      <c s="36">
        <f>0+Q76</f>
      </c>
      <c r="O76">
        <f>0+R76</f>
      </c>
      <c r="Q76">
        <f>0+I77+I81+I85+I89+I93</f>
      </c>
      <c>
        <f>0+O77+O81+O85+O89+O93</f>
      </c>
    </row>
    <row r="77" spans="1:16" ht="12.75">
      <c r="A77" s="19" t="s">
        <v>35</v>
      </c>
      <c s="23" t="s">
        <v>241</v>
      </c>
      <c s="23" t="s">
        <v>619</v>
      </c>
      <c s="19" t="s">
        <v>37</v>
      </c>
      <c s="24" t="s">
        <v>620</v>
      </c>
      <c s="25" t="s">
        <v>126</v>
      </c>
      <c s="26">
        <v>2.622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707</v>
      </c>
    </row>
    <row r="79" spans="1:5" ht="76.5">
      <c r="A79" s="30" t="s">
        <v>42</v>
      </c>
      <c r="E79" s="31" t="s">
        <v>708</v>
      </c>
    </row>
    <row r="80" spans="1:5" ht="395.25">
      <c r="A80" t="s">
        <v>44</v>
      </c>
      <c r="E80" s="29" t="s">
        <v>709</v>
      </c>
    </row>
    <row r="81" spans="1:16" ht="12.75">
      <c r="A81" s="19" t="s">
        <v>35</v>
      </c>
      <c s="23" t="s">
        <v>247</v>
      </c>
      <c s="23" t="s">
        <v>710</v>
      </c>
      <c s="19" t="s">
        <v>37</v>
      </c>
      <c s="24" t="s">
        <v>711</v>
      </c>
      <c s="25" t="s">
        <v>126</v>
      </c>
      <c s="26">
        <v>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712</v>
      </c>
    </row>
    <row r="83" spans="1:5" ht="51">
      <c r="A83" s="30" t="s">
        <v>42</v>
      </c>
      <c r="E83" s="31" t="s">
        <v>713</v>
      </c>
    </row>
    <row r="84" spans="1:5" ht="38.25">
      <c r="A84" t="s">
        <v>44</v>
      </c>
      <c r="E84" s="29" t="s">
        <v>308</v>
      </c>
    </row>
    <row r="85" spans="1:16" ht="25.5">
      <c r="A85" s="19" t="s">
        <v>35</v>
      </c>
      <c s="23" t="s">
        <v>253</v>
      </c>
      <c s="23" t="s">
        <v>627</v>
      </c>
      <c s="19" t="s">
        <v>37</v>
      </c>
      <c s="24" t="s">
        <v>628</v>
      </c>
      <c s="25" t="s">
        <v>126</v>
      </c>
      <c s="26">
        <v>20.62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629</v>
      </c>
    </row>
    <row r="87" spans="1:5" ht="51">
      <c r="A87" s="30" t="s">
        <v>42</v>
      </c>
      <c r="E87" s="31" t="s">
        <v>714</v>
      </c>
    </row>
    <row r="88" spans="1:5" ht="38.25">
      <c r="A88" t="s">
        <v>44</v>
      </c>
      <c r="E88" s="29" t="s">
        <v>308</v>
      </c>
    </row>
    <row r="89" spans="1:16" ht="12.75">
      <c r="A89" s="19" t="s">
        <v>35</v>
      </c>
      <c s="23" t="s">
        <v>256</v>
      </c>
      <c s="23" t="s">
        <v>636</v>
      </c>
      <c s="19" t="s">
        <v>37</v>
      </c>
      <c s="24" t="s">
        <v>637</v>
      </c>
      <c s="25" t="s">
        <v>126</v>
      </c>
      <c s="26">
        <v>5.243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715</v>
      </c>
    </row>
    <row r="91" spans="1:5" ht="76.5">
      <c r="A91" s="30" t="s">
        <v>42</v>
      </c>
      <c r="E91" s="31" t="s">
        <v>716</v>
      </c>
    </row>
    <row r="92" spans="1:5" ht="102">
      <c r="A92" t="s">
        <v>44</v>
      </c>
      <c r="E92" s="29" t="s">
        <v>640</v>
      </c>
    </row>
    <row r="93" spans="1:16" ht="12.75">
      <c r="A93" s="19" t="s">
        <v>35</v>
      </c>
      <c s="23" t="s">
        <v>262</v>
      </c>
      <c s="23" t="s">
        <v>717</v>
      </c>
      <c s="19" t="s">
        <v>37</v>
      </c>
      <c s="24" t="s">
        <v>718</v>
      </c>
      <c s="25" t="s">
        <v>126</v>
      </c>
      <c s="26">
        <v>2.592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719</v>
      </c>
    </row>
    <row r="95" spans="1:5" ht="51">
      <c r="A95" s="30" t="s">
        <v>42</v>
      </c>
      <c r="E95" s="31" t="s">
        <v>720</v>
      </c>
    </row>
    <row r="96" spans="1:5" ht="357">
      <c r="A96" t="s">
        <v>44</v>
      </c>
      <c r="E96" s="29" t="s">
        <v>721</v>
      </c>
    </row>
    <row r="97" spans="1:18" ht="12.75" customHeight="1">
      <c r="A97" s="5" t="s">
        <v>33</v>
      </c>
      <c s="5"/>
      <c s="35" t="s">
        <v>25</v>
      </c>
      <c s="5"/>
      <c s="21" t="s">
        <v>321</v>
      </c>
      <c s="5"/>
      <c s="5"/>
      <c s="5"/>
      <c s="36">
        <f>0+Q97</f>
      </c>
      <c r="O97">
        <f>0+R97</f>
      </c>
      <c r="Q97">
        <f>0+I98+I102+I106+I110+I114+I118+I122</f>
      </c>
      <c>
        <f>0+O98+O102+O106+O110+O114+O118+O122</f>
      </c>
    </row>
    <row r="98" spans="1:16" ht="12.75">
      <c r="A98" s="19" t="s">
        <v>35</v>
      </c>
      <c s="23" t="s">
        <v>268</v>
      </c>
      <c s="23" t="s">
        <v>323</v>
      </c>
      <c s="19" t="s">
        <v>37</v>
      </c>
      <c s="24" t="s">
        <v>324</v>
      </c>
      <c s="25" t="s">
        <v>126</v>
      </c>
      <c s="26">
        <v>24.024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325</v>
      </c>
    </row>
    <row r="100" spans="1:5" ht="38.25">
      <c r="A100" s="30" t="s">
        <v>42</v>
      </c>
      <c r="E100" s="31" t="s">
        <v>722</v>
      </c>
    </row>
    <row r="101" spans="1:5" ht="127.5">
      <c r="A101" t="s">
        <v>44</v>
      </c>
      <c r="E101" s="29" t="s">
        <v>327</v>
      </c>
    </row>
    <row r="102" spans="1:16" ht="12.75">
      <c r="A102" s="19" t="s">
        <v>35</v>
      </c>
      <c s="23" t="s">
        <v>274</v>
      </c>
      <c s="23" t="s">
        <v>329</v>
      </c>
      <c s="19" t="s">
        <v>37</v>
      </c>
      <c s="24" t="s">
        <v>330</v>
      </c>
      <c s="25" t="s">
        <v>126</v>
      </c>
      <c s="26">
        <v>45.54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331</v>
      </c>
    </row>
    <row r="104" spans="1:5" ht="63.75">
      <c r="A104" s="30" t="s">
        <v>42</v>
      </c>
      <c r="E104" s="31" t="s">
        <v>723</v>
      </c>
    </row>
    <row r="105" spans="1:5" ht="51">
      <c r="A105" t="s">
        <v>44</v>
      </c>
      <c r="E105" s="29" t="s">
        <v>333</v>
      </c>
    </row>
    <row r="106" spans="1:16" ht="12.75">
      <c r="A106" s="19" t="s">
        <v>35</v>
      </c>
      <c s="23" t="s">
        <v>279</v>
      </c>
      <c s="23" t="s">
        <v>724</v>
      </c>
      <c s="19" t="s">
        <v>37</v>
      </c>
      <c s="24" t="s">
        <v>725</v>
      </c>
      <c s="25" t="s">
        <v>107</v>
      </c>
      <c s="26">
        <v>120.6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726</v>
      </c>
    </row>
    <row r="108" spans="1:5" ht="51">
      <c r="A108" s="30" t="s">
        <v>42</v>
      </c>
      <c r="E108" s="31" t="s">
        <v>727</v>
      </c>
    </row>
    <row r="109" spans="1:5" ht="51">
      <c r="A109" t="s">
        <v>44</v>
      </c>
      <c r="E109" s="29" t="s">
        <v>333</v>
      </c>
    </row>
    <row r="110" spans="1:16" ht="12.75">
      <c r="A110" s="19" t="s">
        <v>35</v>
      </c>
      <c s="23" t="s">
        <v>286</v>
      </c>
      <c s="23" t="s">
        <v>340</v>
      </c>
      <c s="19" t="s">
        <v>37</v>
      </c>
      <c s="24" t="s">
        <v>341</v>
      </c>
      <c s="25" t="s">
        <v>107</v>
      </c>
      <c s="26">
        <v>758.5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342</v>
      </c>
    </row>
    <row r="112" spans="1:5" ht="76.5">
      <c r="A112" s="30" t="s">
        <v>42</v>
      </c>
      <c r="E112" s="31" t="s">
        <v>728</v>
      </c>
    </row>
    <row r="113" spans="1:5" ht="51">
      <c r="A113" t="s">
        <v>44</v>
      </c>
      <c r="E113" s="29" t="s">
        <v>344</v>
      </c>
    </row>
    <row r="114" spans="1:16" ht="12.75">
      <c r="A114" s="19" t="s">
        <v>35</v>
      </c>
      <c s="23" t="s">
        <v>292</v>
      </c>
      <c s="23" t="s">
        <v>346</v>
      </c>
      <c s="19" t="s">
        <v>37</v>
      </c>
      <c s="24" t="s">
        <v>347</v>
      </c>
      <c s="25" t="s">
        <v>107</v>
      </c>
      <c s="26">
        <v>758.5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348</v>
      </c>
    </row>
    <row r="116" spans="1:5" ht="63.75">
      <c r="A116" s="30" t="s">
        <v>42</v>
      </c>
      <c r="E116" s="31" t="s">
        <v>729</v>
      </c>
    </row>
    <row r="117" spans="1:5" ht="51">
      <c r="A117" t="s">
        <v>44</v>
      </c>
      <c r="E117" s="29" t="s">
        <v>344</v>
      </c>
    </row>
    <row r="118" spans="1:16" ht="12.75">
      <c r="A118" s="19" t="s">
        <v>35</v>
      </c>
      <c s="23" t="s">
        <v>298</v>
      </c>
      <c s="23" t="s">
        <v>351</v>
      </c>
      <c s="19" t="s">
        <v>37</v>
      </c>
      <c s="24" t="s">
        <v>352</v>
      </c>
      <c s="25" t="s">
        <v>107</v>
      </c>
      <c s="26">
        <v>758.5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353</v>
      </c>
    </row>
    <row r="120" spans="1:5" ht="76.5">
      <c r="A120" s="30" t="s">
        <v>42</v>
      </c>
      <c r="E120" s="31" t="s">
        <v>730</v>
      </c>
    </row>
    <row r="121" spans="1:5" ht="140.25">
      <c r="A121" t="s">
        <v>44</v>
      </c>
      <c r="E121" s="29" t="s">
        <v>355</v>
      </c>
    </row>
    <row r="122" spans="1:16" ht="12.75">
      <c r="A122" s="19" t="s">
        <v>35</v>
      </c>
      <c s="23" t="s">
        <v>303</v>
      </c>
      <c s="23" t="s">
        <v>357</v>
      </c>
      <c s="19" t="s">
        <v>37</v>
      </c>
      <c s="24" t="s">
        <v>358</v>
      </c>
      <c s="25" t="s">
        <v>107</v>
      </c>
      <c s="26">
        <v>792.175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359</v>
      </c>
    </row>
    <row r="124" spans="1:5" ht="89.25">
      <c r="A124" s="30" t="s">
        <v>42</v>
      </c>
      <c r="E124" s="31" t="s">
        <v>731</v>
      </c>
    </row>
    <row r="125" spans="1:5" ht="140.25">
      <c r="A125" t="s">
        <v>44</v>
      </c>
      <c r="E125" s="29" t="s">
        <v>355</v>
      </c>
    </row>
    <row r="126" spans="1:18" ht="12.75" customHeight="1">
      <c r="A126" s="5" t="s">
        <v>33</v>
      </c>
      <c s="5"/>
      <c s="35" t="s">
        <v>68</v>
      </c>
      <c s="5"/>
      <c s="21" t="s">
        <v>361</v>
      </c>
      <c s="5"/>
      <c s="5"/>
      <c s="5"/>
      <c s="36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310</v>
      </c>
      <c s="23" t="s">
        <v>400</v>
      </c>
      <c s="19" t="s">
        <v>37</v>
      </c>
      <c s="24" t="s">
        <v>401</v>
      </c>
      <c s="25" t="s">
        <v>79</v>
      </c>
      <c s="26">
        <v>6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38.25">
      <c r="A128" s="28" t="s">
        <v>40</v>
      </c>
      <c r="E128" s="29" t="s">
        <v>732</v>
      </c>
    </row>
    <row r="129" spans="1:5" ht="25.5">
      <c r="A129" s="30" t="s">
        <v>42</v>
      </c>
      <c r="E129" s="31" t="s">
        <v>733</v>
      </c>
    </row>
    <row r="130" spans="1:5" ht="12.75">
      <c r="A130" t="s">
        <v>44</v>
      </c>
      <c r="E130" s="29" t="s">
        <v>404</v>
      </c>
    </row>
    <row r="131" spans="1:18" ht="12.75" customHeight="1">
      <c r="A131" s="5" t="s">
        <v>33</v>
      </c>
      <c s="5"/>
      <c s="35" t="s">
        <v>30</v>
      </c>
      <c s="5"/>
      <c s="21" t="s">
        <v>145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12.75">
      <c r="A132" s="19" t="s">
        <v>35</v>
      </c>
      <c s="23" t="s">
        <v>316</v>
      </c>
      <c s="23" t="s">
        <v>406</v>
      </c>
      <c s="19" t="s">
        <v>51</v>
      </c>
      <c s="24" t="s">
        <v>407</v>
      </c>
      <c s="25" t="s">
        <v>197</v>
      </c>
      <c s="26">
        <v>48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408</v>
      </c>
    </row>
    <row r="134" spans="1:5" ht="25.5">
      <c r="A134" s="30" t="s">
        <v>42</v>
      </c>
      <c r="E134" s="31" t="s">
        <v>734</v>
      </c>
    </row>
    <row r="135" spans="1:5" ht="38.25">
      <c r="A135" t="s">
        <v>44</v>
      </c>
      <c r="E135" s="29" t="s">
        <v>410</v>
      </c>
    </row>
    <row r="136" spans="1:16" ht="12.75">
      <c r="A136" s="19" t="s">
        <v>35</v>
      </c>
      <c s="23" t="s">
        <v>322</v>
      </c>
      <c s="23" t="s">
        <v>406</v>
      </c>
      <c s="19" t="s">
        <v>55</v>
      </c>
      <c s="24" t="s">
        <v>407</v>
      </c>
      <c s="25" t="s">
        <v>197</v>
      </c>
      <c s="26">
        <v>11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412</v>
      </c>
    </row>
    <row r="138" spans="1:5" ht="51">
      <c r="A138" s="30" t="s">
        <v>42</v>
      </c>
      <c r="E138" s="31" t="s">
        <v>735</v>
      </c>
    </row>
    <row r="139" spans="1:5" ht="38.25">
      <c r="A139" t="s">
        <v>44</v>
      </c>
      <c r="E139" s="29" t="s">
        <v>410</v>
      </c>
    </row>
    <row r="140" spans="1:16" ht="12.75">
      <c r="A140" s="19" t="s">
        <v>35</v>
      </c>
      <c s="23" t="s">
        <v>328</v>
      </c>
      <c s="23" t="s">
        <v>736</v>
      </c>
      <c s="19" t="s">
        <v>37</v>
      </c>
      <c s="24" t="s">
        <v>737</v>
      </c>
      <c s="25" t="s">
        <v>197</v>
      </c>
      <c s="26">
        <v>20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738</v>
      </c>
    </row>
    <row r="142" spans="1:5" ht="25.5">
      <c r="A142" s="30" t="s">
        <v>42</v>
      </c>
      <c r="E142" s="31" t="s">
        <v>739</v>
      </c>
    </row>
    <row r="143" spans="1:5" ht="63.75">
      <c r="A143" t="s">
        <v>44</v>
      </c>
      <c r="E143" s="29" t="s">
        <v>665</v>
      </c>
    </row>
    <row r="144" spans="1:16" ht="12.75">
      <c r="A144" s="19" t="s">
        <v>35</v>
      </c>
      <c s="23" t="s">
        <v>334</v>
      </c>
      <c s="23" t="s">
        <v>533</v>
      </c>
      <c s="19" t="s">
        <v>37</v>
      </c>
      <c s="24" t="s">
        <v>535</v>
      </c>
      <c s="25" t="s">
        <v>197</v>
      </c>
      <c s="26">
        <v>100.5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536</v>
      </c>
    </row>
    <row r="146" spans="1:5" ht="25.5">
      <c r="A146" s="30" t="s">
        <v>42</v>
      </c>
      <c r="E146" s="31" t="s">
        <v>688</v>
      </c>
    </row>
    <row r="147" spans="1:5" ht="25.5">
      <c r="A147" t="s">
        <v>44</v>
      </c>
      <c r="E147" s="29" t="s">
        <v>538</v>
      </c>
    </row>
    <row r="148" spans="1:16" ht="12.75">
      <c r="A148" s="19" t="s">
        <v>35</v>
      </c>
      <c s="23" t="s">
        <v>339</v>
      </c>
      <c s="23" t="s">
        <v>421</v>
      </c>
      <c s="19" t="s">
        <v>37</v>
      </c>
      <c s="24" t="s">
        <v>422</v>
      </c>
      <c s="25" t="s">
        <v>197</v>
      </c>
      <c s="26">
        <v>100.5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423</v>
      </c>
    </row>
    <row r="150" spans="1:5" ht="25.5">
      <c r="A150" s="30" t="s">
        <v>42</v>
      </c>
      <c r="E150" s="31" t="s">
        <v>688</v>
      </c>
    </row>
    <row r="151" spans="1:5" ht="38.25">
      <c r="A151" t="s">
        <v>44</v>
      </c>
      <c r="E151" s="29" t="s">
        <v>424</v>
      </c>
    </row>
    <row r="152" spans="1:16" ht="12.75">
      <c r="A152" s="19" t="s">
        <v>35</v>
      </c>
      <c s="23" t="s">
        <v>345</v>
      </c>
      <c s="23" t="s">
        <v>443</v>
      </c>
      <c s="19" t="s">
        <v>37</v>
      </c>
      <c s="24" t="s">
        <v>444</v>
      </c>
      <c s="25" t="s">
        <v>126</v>
      </c>
      <c s="26">
        <v>3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37</v>
      </c>
    </row>
    <row r="154" spans="1:5" ht="25.5">
      <c r="A154" s="30" t="s">
        <v>42</v>
      </c>
      <c r="E154" s="31" t="s">
        <v>740</v>
      </c>
    </row>
    <row r="155" spans="1:5" ht="102">
      <c r="A155" t="s">
        <v>44</v>
      </c>
      <c r="E155" s="29" t="s">
        <v>446</v>
      </c>
    </row>
    <row r="156" spans="1:16" ht="12.75">
      <c r="A156" s="19" t="s">
        <v>35</v>
      </c>
      <c s="23" t="s">
        <v>350</v>
      </c>
      <c s="23" t="s">
        <v>741</v>
      </c>
      <c s="19" t="s">
        <v>37</v>
      </c>
      <c s="24" t="s">
        <v>742</v>
      </c>
      <c s="25" t="s">
        <v>197</v>
      </c>
      <c s="26">
        <v>16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743</v>
      </c>
    </row>
    <row r="158" spans="1:5" ht="25.5">
      <c r="A158" s="30" t="s">
        <v>42</v>
      </c>
      <c r="E158" s="31" t="s">
        <v>744</v>
      </c>
    </row>
    <row r="159" spans="1:5" ht="114.75">
      <c r="A159" t="s">
        <v>44</v>
      </c>
      <c r="E159" s="29" t="s">
        <v>675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0+O8+O17+O74+O79+O84+O145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745</v>
      </c>
      <c s="32">
        <f>0+I8+I17+I74+I79+I84+I145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745</v>
      </c>
      <c s="5"/>
      <c s="14" t="s">
        <v>746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173</v>
      </c>
      <c s="19" t="s">
        <v>37</v>
      </c>
      <c s="24" t="s">
        <v>174</v>
      </c>
      <c s="25" t="s">
        <v>92</v>
      </c>
      <c s="26">
        <v>517.446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175</v>
      </c>
    </row>
    <row r="11" spans="1:5" ht="12.75">
      <c r="A11" s="30" t="s">
        <v>42</v>
      </c>
      <c r="E11" s="31" t="s">
        <v>747</v>
      </c>
    </row>
    <row r="12" spans="1:5" ht="140.25">
      <c r="A12" t="s">
        <v>44</v>
      </c>
      <c r="E12" s="29" t="s">
        <v>177</v>
      </c>
    </row>
    <row r="13" spans="1:16" ht="25.5">
      <c r="A13" s="19" t="s">
        <v>35</v>
      </c>
      <c s="23" t="s">
        <v>13</v>
      </c>
      <c s="23" t="s">
        <v>178</v>
      </c>
      <c s="19" t="s">
        <v>37</v>
      </c>
      <c s="24" t="s">
        <v>179</v>
      </c>
      <c s="25" t="s">
        <v>92</v>
      </c>
      <c s="26">
        <v>365.152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180</v>
      </c>
    </row>
    <row r="15" spans="1:5" ht="63.75">
      <c r="A15" s="30" t="s">
        <v>42</v>
      </c>
      <c r="E15" s="31" t="s">
        <v>748</v>
      </c>
    </row>
    <row r="16" spans="1:5" ht="140.25">
      <c r="A16" t="s">
        <v>44</v>
      </c>
      <c r="E16" s="29" t="s">
        <v>177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9" t="s">
        <v>35</v>
      </c>
      <c s="23" t="s">
        <v>12</v>
      </c>
      <c s="23" t="s">
        <v>749</v>
      </c>
      <c s="19" t="s">
        <v>37</v>
      </c>
      <c s="24" t="s">
        <v>750</v>
      </c>
      <c s="25" t="s">
        <v>126</v>
      </c>
      <c s="26">
        <v>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751</v>
      </c>
    </row>
    <row r="20" spans="1:5" ht="38.25">
      <c r="A20" s="30" t="s">
        <v>42</v>
      </c>
      <c r="E20" s="31" t="s">
        <v>752</v>
      </c>
    </row>
    <row r="21" spans="1:5" ht="63.75">
      <c r="A21" t="s">
        <v>44</v>
      </c>
      <c r="E21" s="29" t="s">
        <v>204</v>
      </c>
    </row>
    <row r="22" spans="1:16" ht="12.75">
      <c r="A22" s="19" t="s">
        <v>35</v>
      </c>
      <c s="23" t="s">
        <v>23</v>
      </c>
      <c s="23" t="s">
        <v>753</v>
      </c>
      <c s="19" t="s">
        <v>37</v>
      </c>
      <c s="24" t="s">
        <v>754</v>
      </c>
      <c s="25" t="s">
        <v>126</v>
      </c>
      <c s="26">
        <v>142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755</v>
      </c>
    </row>
    <row r="24" spans="1:5" ht="25.5">
      <c r="A24" s="30" t="s">
        <v>42</v>
      </c>
      <c r="E24" s="31" t="s">
        <v>756</v>
      </c>
    </row>
    <row r="25" spans="1:5" ht="63.75">
      <c r="A25" t="s">
        <v>44</v>
      </c>
      <c r="E25" s="29" t="s">
        <v>204</v>
      </c>
    </row>
    <row r="26" spans="1:16" ht="25.5">
      <c r="A26" s="19" t="s">
        <v>35</v>
      </c>
      <c s="23" t="s">
        <v>25</v>
      </c>
      <c s="23" t="s">
        <v>182</v>
      </c>
      <c s="19" t="s">
        <v>37</v>
      </c>
      <c s="24" t="s">
        <v>183</v>
      </c>
      <c s="25" t="s">
        <v>126</v>
      </c>
      <c s="26">
        <v>272.34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757</v>
      </c>
    </row>
    <row r="28" spans="1:5" ht="51">
      <c r="A28" s="30" t="s">
        <v>42</v>
      </c>
      <c r="E28" s="31" t="s">
        <v>758</v>
      </c>
    </row>
    <row r="29" spans="1:5" ht="63.75">
      <c r="A29" t="s">
        <v>44</v>
      </c>
      <c r="E29" s="29" t="s">
        <v>204</v>
      </c>
    </row>
    <row r="30" spans="1:16" ht="12.75">
      <c r="A30" s="19" t="s">
        <v>35</v>
      </c>
      <c s="23" t="s">
        <v>27</v>
      </c>
      <c s="23" t="s">
        <v>187</v>
      </c>
      <c s="19" t="s">
        <v>37</v>
      </c>
      <c s="24" t="s">
        <v>188</v>
      </c>
      <c s="25" t="s">
        <v>126</v>
      </c>
      <c s="26">
        <v>42.705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759</v>
      </c>
    </row>
    <row r="32" spans="1:5" ht="38.25">
      <c r="A32" s="30" t="s">
        <v>42</v>
      </c>
      <c r="E32" s="31" t="s">
        <v>760</v>
      </c>
    </row>
    <row r="33" spans="1:5" ht="63.75">
      <c r="A33" t="s">
        <v>44</v>
      </c>
      <c r="E33" s="29" t="s">
        <v>204</v>
      </c>
    </row>
    <row r="34" spans="1:16" ht="12.75">
      <c r="A34" s="19" t="s">
        <v>35</v>
      </c>
      <c s="23" t="s">
        <v>64</v>
      </c>
      <c s="23" t="s">
        <v>195</v>
      </c>
      <c s="19" t="s">
        <v>37</v>
      </c>
      <c s="24" t="s">
        <v>196</v>
      </c>
      <c s="25" t="s">
        <v>197</v>
      </c>
      <c s="26">
        <v>352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761</v>
      </c>
    </row>
    <row r="37" spans="1:5" ht="63.75">
      <c r="A37" t="s">
        <v>44</v>
      </c>
      <c r="E37" s="29" t="s">
        <v>186</v>
      </c>
    </row>
    <row r="38" spans="1:16" ht="25.5">
      <c r="A38" s="19" t="s">
        <v>35</v>
      </c>
      <c s="23" t="s">
        <v>68</v>
      </c>
      <c s="23" t="s">
        <v>684</v>
      </c>
      <c s="19" t="s">
        <v>37</v>
      </c>
      <c s="24" t="s">
        <v>685</v>
      </c>
      <c s="25" t="s">
        <v>126</v>
      </c>
      <c s="26">
        <v>34.164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762</v>
      </c>
    </row>
    <row r="40" spans="1:5" ht="12.75">
      <c r="A40" s="30" t="s">
        <v>42</v>
      </c>
      <c r="E40" s="31" t="s">
        <v>763</v>
      </c>
    </row>
    <row r="41" spans="1:5" ht="63.75">
      <c r="A41" t="s">
        <v>44</v>
      </c>
      <c r="E41" s="29" t="s">
        <v>204</v>
      </c>
    </row>
    <row r="42" spans="1:16" ht="12.75">
      <c r="A42" s="19" t="s">
        <v>35</v>
      </c>
      <c s="23" t="s">
        <v>30</v>
      </c>
      <c s="23" t="s">
        <v>205</v>
      </c>
      <c s="19" t="s">
        <v>37</v>
      </c>
      <c s="24" t="s">
        <v>206</v>
      </c>
      <c s="25" t="s">
        <v>197</v>
      </c>
      <c s="26">
        <v>58.9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472</v>
      </c>
    </row>
    <row r="44" spans="1:5" ht="25.5">
      <c r="A44" s="30" t="s">
        <v>42</v>
      </c>
      <c r="E44" s="31" t="s">
        <v>764</v>
      </c>
    </row>
    <row r="45" spans="1:5" ht="25.5">
      <c r="A45" t="s">
        <v>44</v>
      </c>
      <c r="E45" s="29" t="s">
        <v>209</v>
      </c>
    </row>
    <row r="46" spans="1:16" ht="12.75">
      <c r="A46" s="19" t="s">
        <v>35</v>
      </c>
      <c s="23" t="s">
        <v>32</v>
      </c>
      <c s="23" t="s">
        <v>765</v>
      </c>
      <c s="19" t="s">
        <v>37</v>
      </c>
      <c s="24" t="s">
        <v>766</v>
      </c>
      <c s="25" t="s">
        <v>126</v>
      </c>
      <c s="26">
        <v>62.325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38.25">
      <c r="A48" s="30" t="s">
        <v>42</v>
      </c>
      <c r="E48" s="31" t="s">
        <v>767</v>
      </c>
    </row>
    <row r="49" spans="1:5" ht="38.25">
      <c r="A49" t="s">
        <v>44</v>
      </c>
      <c r="E49" s="29" t="s">
        <v>768</v>
      </c>
    </row>
    <row r="50" spans="1:16" ht="12.75">
      <c r="A50" s="19" t="s">
        <v>35</v>
      </c>
      <c s="23" t="s">
        <v>83</v>
      </c>
      <c s="23" t="s">
        <v>215</v>
      </c>
      <c s="19" t="s">
        <v>37</v>
      </c>
      <c s="24" t="s">
        <v>216</v>
      </c>
      <c s="25" t="s">
        <v>126</v>
      </c>
      <c s="26">
        <v>62.325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769</v>
      </c>
    </row>
    <row r="52" spans="1:5" ht="38.25">
      <c r="A52" s="30" t="s">
        <v>42</v>
      </c>
      <c r="E52" s="31" t="s">
        <v>767</v>
      </c>
    </row>
    <row r="53" spans="1:5" ht="318.75">
      <c r="A53" t="s">
        <v>44</v>
      </c>
      <c r="E53" s="29" t="s">
        <v>219</v>
      </c>
    </row>
    <row r="54" spans="1:16" ht="12.75">
      <c r="A54" s="19" t="s">
        <v>35</v>
      </c>
      <c s="23" t="s">
        <v>146</v>
      </c>
      <c s="23" t="s">
        <v>124</v>
      </c>
      <c s="19" t="s">
        <v>37</v>
      </c>
      <c s="24" t="s">
        <v>125</v>
      </c>
      <c s="25" t="s">
        <v>126</v>
      </c>
      <c s="26">
        <v>42.705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220</v>
      </c>
    </row>
    <row r="56" spans="1:5" ht="25.5">
      <c r="A56" s="30" t="s">
        <v>42</v>
      </c>
      <c r="E56" s="31" t="s">
        <v>770</v>
      </c>
    </row>
    <row r="57" spans="1:5" ht="306">
      <c r="A57" t="s">
        <v>44</v>
      </c>
      <c r="E57" s="29" t="s">
        <v>129</v>
      </c>
    </row>
    <row r="58" spans="1:16" ht="12.75">
      <c r="A58" s="19" t="s">
        <v>35</v>
      </c>
      <c s="23" t="s">
        <v>151</v>
      </c>
      <c s="23" t="s">
        <v>248</v>
      </c>
      <c s="19" t="s">
        <v>51</v>
      </c>
      <c s="24" t="s">
        <v>249</v>
      </c>
      <c s="25" t="s">
        <v>126</v>
      </c>
      <c s="26">
        <v>62.325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771</v>
      </c>
    </row>
    <row r="60" spans="1:5" ht="38.25">
      <c r="A60" s="30" t="s">
        <v>42</v>
      </c>
      <c r="E60" s="31" t="s">
        <v>767</v>
      </c>
    </row>
    <row r="61" spans="1:5" ht="191.25">
      <c r="A61" t="s">
        <v>44</v>
      </c>
      <c r="E61" s="29" t="s">
        <v>252</v>
      </c>
    </row>
    <row r="62" spans="1:16" ht="12.75">
      <c r="A62" s="19" t="s">
        <v>35</v>
      </c>
      <c s="23" t="s">
        <v>156</v>
      </c>
      <c s="23" t="s">
        <v>248</v>
      </c>
      <c s="19" t="s">
        <v>55</v>
      </c>
      <c s="24" t="s">
        <v>249</v>
      </c>
      <c s="25" t="s">
        <v>126</v>
      </c>
      <c s="26">
        <v>42.705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254</v>
      </c>
    </row>
    <row r="64" spans="1:5" ht="25.5">
      <c r="A64" s="30" t="s">
        <v>42</v>
      </c>
      <c r="E64" s="31" t="s">
        <v>770</v>
      </c>
    </row>
    <row r="65" spans="1:5" ht="191.25">
      <c r="A65" t="s">
        <v>44</v>
      </c>
      <c r="E65" s="29" t="s">
        <v>252</v>
      </c>
    </row>
    <row r="66" spans="1:16" ht="12.75">
      <c r="A66" s="19" t="s">
        <v>35</v>
      </c>
      <c s="23" t="s">
        <v>161</v>
      </c>
      <c s="23" t="s">
        <v>275</v>
      </c>
      <c s="19" t="s">
        <v>37</v>
      </c>
      <c s="24" t="s">
        <v>276</v>
      </c>
      <c s="25" t="s">
        <v>107</v>
      </c>
      <c s="26">
        <v>2344.16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63.75">
      <c r="A68" s="30" t="s">
        <v>42</v>
      </c>
      <c r="E68" s="31" t="s">
        <v>772</v>
      </c>
    </row>
    <row r="69" spans="1:5" ht="25.5">
      <c r="A69" t="s">
        <v>44</v>
      </c>
      <c r="E69" s="29" t="s">
        <v>694</v>
      </c>
    </row>
    <row r="70" spans="1:16" ht="12.75">
      <c r="A70" s="19" t="s">
        <v>35</v>
      </c>
      <c s="23" t="s">
        <v>166</v>
      </c>
      <c s="23" t="s">
        <v>280</v>
      </c>
      <c s="19" t="s">
        <v>37</v>
      </c>
      <c s="24" t="s">
        <v>281</v>
      </c>
      <c s="25" t="s">
        <v>126</v>
      </c>
      <c s="26">
        <v>62.325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773</v>
      </c>
    </row>
    <row r="72" spans="1:5" ht="51">
      <c r="A72" s="30" t="s">
        <v>42</v>
      </c>
      <c r="E72" s="31" t="s">
        <v>774</v>
      </c>
    </row>
    <row r="73" spans="1:5" ht="38.25">
      <c r="A73" t="s">
        <v>44</v>
      </c>
      <c r="E73" s="29" t="s">
        <v>284</v>
      </c>
    </row>
    <row r="74" spans="1:18" ht="12.75" customHeight="1">
      <c r="A74" s="5" t="s">
        <v>33</v>
      </c>
      <c s="5"/>
      <c s="35" t="s">
        <v>13</v>
      </c>
      <c s="5"/>
      <c s="21" t="s">
        <v>285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9" t="s">
        <v>35</v>
      </c>
      <c s="23" t="s">
        <v>241</v>
      </c>
      <c s="23" t="s">
        <v>299</v>
      </c>
      <c s="19" t="s">
        <v>37</v>
      </c>
      <c s="24" t="s">
        <v>300</v>
      </c>
      <c s="25" t="s">
        <v>107</v>
      </c>
      <c s="26">
        <v>2344.16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38.25">
      <c r="A76" s="28" t="s">
        <v>40</v>
      </c>
      <c r="E76" s="29" t="s">
        <v>301</v>
      </c>
    </row>
    <row r="77" spans="1:5" ht="63.75">
      <c r="A77" s="30" t="s">
        <v>42</v>
      </c>
      <c r="E77" s="31" t="s">
        <v>772</v>
      </c>
    </row>
    <row r="78" spans="1:5" ht="51">
      <c r="A78" t="s">
        <v>44</v>
      </c>
      <c r="E78" s="29" t="s">
        <v>302</v>
      </c>
    </row>
    <row r="79" spans="1:18" ht="12.75" customHeight="1">
      <c r="A79" s="5" t="s">
        <v>33</v>
      </c>
      <c s="5"/>
      <c s="35" t="s">
        <v>23</v>
      </c>
      <c s="5"/>
      <c s="21" t="s">
        <v>309</v>
      </c>
      <c s="5"/>
      <c s="5"/>
      <c s="5"/>
      <c s="36">
        <f>0+Q79</f>
      </c>
      <c r="O79">
        <f>0+R79</f>
      </c>
      <c r="Q79">
        <f>0+I80</f>
      </c>
      <c>
        <f>0+O80</f>
      </c>
    </row>
    <row r="80" spans="1:16" ht="12.75">
      <c r="A80" s="19" t="s">
        <v>35</v>
      </c>
      <c s="23" t="s">
        <v>247</v>
      </c>
      <c s="23" t="s">
        <v>775</v>
      </c>
      <c s="19" t="s">
        <v>37</v>
      </c>
      <c s="24" t="s">
        <v>776</v>
      </c>
      <c s="25" t="s">
        <v>107</v>
      </c>
      <c s="26">
        <v>20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777</v>
      </c>
    </row>
    <row r="82" spans="1:5" ht="12.75">
      <c r="A82" s="30" t="s">
        <v>42</v>
      </c>
      <c r="E82" s="31" t="s">
        <v>778</v>
      </c>
    </row>
    <row r="83" spans="1:5" ht="114.75">
      <c r="A83" t="s">
        <v>44</v>
      </c>
      <c r="E83" s="29" t="s">
        <v>779</v>
      </c>
    </row>
    <row r="84" spans="1:18" ht="12.75" customHeight="1">
      <c r="A84" s="5" t="s">
        <v>33</v>
      </c>
      <c s="5"/>
      <c s="35" t="s">
        <v>25</v>
      </c>
      <c s="5"/>
      <c s="21" t="s">
        <v>321</v>
      </c>
      <c s="5"/>
      <c s="5"/>
      <c s="5"/>
      <c s="36">
        <f>0+Q84</f>
      </c>
      <c r="O84">
        <f>0+R84</f>
      </c>
      <c r="Q84">
        <f>0+I85+I89+I93+I97+I101+I105+I109+I113+I117+I121+I125+I129+I133+I137+I141</f>
      </c>
      <c>
        <f>0+O85+O89+O93+O97+O101+O105+O109+O113+O117+O121+O125+O129+O133+O137+O141</f>
      </c>
    </row>
    <row r="85" spans="1:16" ht="12.75">
      <c r="A85" s="19" t="s">
        <v>35</v>
      </c>
      <c s="23" t="s">
        <v>253</v>
      </c>
      <c s="23" t="s">
        <v>780</v>
      </c>
      <c s="19" t="s">
        <v>37</v>
      </c>
      <c s="24" t="s">
        <v>781</v>
      </c>
      <c s="25" t="s">
        <v>107</v>
      </c>
      <c s="26">
        <v>2344.16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782</v>
      </c>
    </row>
    <row r="87" spans="1:5" ht="63.75">
      <c r="A87" s="30" t="s">
        <v>42</v>
      </c>
      <c r="E87" s="31" t="s">
        <v>772</v>
      </c>
    </row>
    <row r="88" spans="1:5" ht="102">
      <c r="A88" t="s">
        <v>44</v>
      </c>
      <c r="E88" s="29" t="s">
        <v>338</v>
      </c>
    </row>
    <row r="89" spans="1:16" ht="12.75">
      <c r="A89" s="19" t="s">
        <v>35</v>
      </c>
      <c s="23" t="s">
        <v>256</v>
      </c>
      <c s="23" t="s">
        <v>335</v>
      </c>
      <c s="19" t="s">
        <v>37</v>
      </c>
      <c s="24" t="s">
        <v>336</v>
      </c>
      <c s="25" t="s">
        <v>107</v>
      </c>
      <c s="26">
        <v>284.723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783</v>
      </c>
    </row>
    <row r="91" spans="1:5" ht="51">
      <c r="A91" s="30" t="s">
        <v>42</v>
      </c>
      <c r="E91" s="31" t="s">
        <v>784</v>
      </c>
    </row>
    <row r="92" spans="1:5" ht="102">
      <c r="A92" t="s">
        <v>44</v>
      </c>
      <c r="E92" s="29" t="s">
        <v>338</v>
      </c>
    </row>
    <row r="93" spans="1:16" ht="12.75">
      <c r="A93" s="19" t="s">
        <v>35</v>
      </c>
      <c s="23" t="s">
        <v>262</v>
      </c>
      <c s="23" t="s">
        <v>340</v>
      </c>
      <c s="19" t="s">
        <v>37</v>
      </c>
      <c s="24" t="s">
        <v>341</v>
      </c>
      <c s="25" t="s">
        <v>107</v>
      </c>
      <c s="26">
        <v>127.535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342</v>
      </c>
    </row>
    <row r="95" spans="1:5" ht="25.5">
      <c r="A95" s="30" t="s">
        <v>42</v>
      </c>
      <c r="E95" s="31" t="s">
        <v>785</v>
      </c>
    </row>
    <row r="96" spans="1:5" ht="51">
      <c r="A96" t="s">
        <v>44</v>
      </c>
      <c r="E96" s="29" t="s">
        <v>344</v>
      </c>
    </row>
    <row r="97" spans="1:16" ht="12.75">
      <c r="A97" s="19" t="s">
        <v>35</v>
      </c>
      <c s="23" t="s">
        <v>268</v>
      </c>
      <c s="23" t="s">
        <v>346</v>
      </c>
      <c s="19" t="s">
        <v>37</v>
      </c>
      <c s="24" t="s">
        <v>347</v>
      </c>
      <c s="25" t="s">
        <v>107</v>
      </c>
      <c s="26">
        <v>110.9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348</v>
      </c>
    </row>
    <row r="99" spans="1:5" ht="12.75">
      <c r="A99" s="30" t="s">
        <v>42</v>
      </c>
      <c r="E99" s="31" t="s">
        <v>786</v>
      </c>
    </row>
    <row r="100" spans="1:5" ht="51">
      <c r="A100" t="s">
        <v>44</v>
      </c>
      <c r="E100" s="29" t="s">
        <v>344</v>
      </c>
    </row>
    <row r="101" spans="1:16" ht="12.75">
      <c r="A101" s="19" t="s">
        <v>35</v>
      </c>
      <c s="23" t="s">
        <v>274</v>
      </c>
      <c s="23" t="s">
        <v>351</v>
      </c>
      <c s="19" t="s">
        <v>37</v>
      </c>
      <c s="24" t="s">
        <v>352</v>
      </c>
      <c s="25" t="s">
        <v>107</v>
      </c>
      <c s="26">
        <v>110.881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353</v>
      </c>
    </row>
    <row r="103" spans="1:5" ht="38.25">
      <c r="A103" s="30" t="s">
        <v>42</v>
      </c>
      <c r="E103" s="31" t="s">
        <v>787</v>
      </c>
    </row>
    <row r="104" spans="1:5" ht="140.25">
      <c r="A104" t="s">
        <v>44</v>
      </c>
      <c r="E104" s="29" t="s">
        <v>355</v>
      </c>
    </row>
    <row r="105" spans="1:16" ht="12.75">
      <c r="A105" s="19" t="s">
        <v>35</v>
      </c>
      <c s="23" t="s">
        <v>279</v>
      </c>
      <c s="23" t="s">
        <v>357</v>
      </c>
      <c s="19" t="s">
        <v>37</v>
      </c>
      <c s="24" t="s">
        <v>358</v>
      </c>
      <c s="25" t="s">
        <v>107</v>
      </c>
      <c s="26">
        <v>116.445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359</v>
      </c>
    </row>
    <row r="107" spans="1:5" ht="25.5">
      <c r="A107" s="30" t="s">
        <v>42</v>
      </c>
      <c r="E107" s="31" t="s">
        <v>788</v>
      </c>
    </row>
    <row r="108" spans="1:5" ht="140.25">
      <c r="A108" t="s">
        <v>44</v>
      </c>
      <c r="E108" s="29" t="s">
        <v>355</v>
      </c>
    </row>
    <row r="109" spans="1:16" ht="12.75">
      <c r="A109" s="19" t="s">
        <v>35</v>
      </c>
      <c s="23" t="s">
        <v>286</v>
      </c>
      <c s="23" t="s">
        <v>789</v>
      </c>
      <c s="19" t="s">
        <v>37</v>
      </c>
      <c s="24" t="s">
        <v>790</v>
      </c>
      <c s="25" t="s">
        <v>126</v>
      </c>
      <c s="26">
        <v>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38.25">
      <c r="A111" s="30" t="s">
        <v>42</v>
      </c>
      <c r="E111" s="31" t="s">
        <v>791</v>
      </c>
    </row>
    <row r="112" spans="1:5" ht="140.25">
      <c r="A112" t="s">
        <v>44</v>
      </c>
      <c r="E112" s="29" t="s">
        <v>792</v>
      </c>
    </row>
    <row r="113" spans="1:16" ht="12.75">
      <c r="A113" s="19" t="s">
        <v>35</v>
      </c>
      <c s="23" t="s">
        <v>292</v>
      </c>
      <c s="23" t="s">
        <v>793</v>
      </c>
      <c s="19" t="s">
        <v>37</v>
      </c>
      <c s="24" t="s">
        <v>794</v>
      </c>
      <c s="25" t="s">
        <v>107</v>
      </c>
      <c s="26">
        <v>10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795</v>
      </c>
    </row>
    <row r="115" spans="1:5" ht="38.25">
      <c r="A115" s="30" t="s">
        <v>42</v>
      </c>
      <c r="E115" s="31" t="s">
        <v>796</v>
      </c>
    </row>
    <row r="116" spans="1:5" ht="153">
      <c r="A116" t="s">
        <v>44</v>
      </c>
      <c r="E116" s="29" t="s">
        <v>797</v>
      </c>
    </row>
    <row r="117" spans="1:16" ht="12.75">
      <c r="A117" s="19" t="s">
        <v>35</v>
      </c>
      <c s="23" t="s">
        <v>298</v>
      </c>
      <c s="23" t="s">
        <v>798</v>
      </c>
      <c s="19" t="s">
        <v>37</v>
      </c>
      <c s="24" t="s">
        <v>799</v>
      </c>
      <c s="25" t="s">
        <v>107</v>
      </c>
      <c s="26">
        <v>1582.214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800</v>
      </c>
    </row>
    <row r="119" spans="1:5" ht="114.75">
      <c r="A119" s="30" t="s">
        <v>42</v>
      </c>
      <c r="E119" s="31" t="s">
        <v>801</v>
      </c>
    </row>
    <row r="120" spans="1:5" ht="153">
      <c r="A120" t="s">
        <v>44</v>
      </c>
      <c r="E120" s="29" t="s">
        <v>802</v>
      </c>
    </row>
    <row r="121" spans="1:16" ht="12.75">
      <c r="A121" s="19" t="s">
        <v>35</v>
      </c>
      <c s="23" t="s">
        <v>303</v>
      </c>
      <c s="23" t="s">
        <v>803</v>
      </c>
      <c s="19" t="s">
        <v>37</v>
      </c>
      <c s="24" t="s">
        <v>804</v>
      </c>
      <c s="25" t="s">
        <v>107</v>
      </c>
      <c s="26">
        <v>16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805</v>
      </c>
    </row>
    <row r="123" spans="1:5" ht="25.5">
      <c r="A123" s="30" t="s">
        <v>42</v>
      </c>
      <c r="E123" s="31" t="s">
        <v>806</v>
      </c>
    </row>
    <row r="124" spans="1:5" ht="153">
      <c r="A124" t="s">
        <v>44</v>
      </c>
      <c r="E124" s="29" t="s">
        <v>802</v>
      </c>
    </row>
    <row r="125" spans="1:16" ht="12.75">
      <c r="A125" s="19" t="s">
        <v>35</v>
      </c>
      <c s="23" t="s">
        <v>310</v>
      </c>
      <c s="23" t="s">
        <v>807</v>
      </c>
      <c s="19" t="s">
        <v>37</v>
      </c>
      <c s="24" t="s">
        <v>808</v>
      </c>
      <c s="25" t="s">
        <v>107</v>
      </c>
      <c s="26">
        <v>10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809</v>
      </c>
    </row>
    <row r="127" spans="1:5" ht="25.5">
      <c r="A127" s="30" t="s">
        <v>42</v>
      </c>
      <c r="E127" s="31" t="s">
        <v>810</v>
      </c>
    </row>
    <row r="128" spans="1:5" ht="153">
      <c r="A128" t="s">
        <v>44</v>
      </c>
      <c r="E128" s="29" t="s">
        <v>802</v>
      </c>
    </row>
    <row r="129" spans="1:16" ht="25.5">
      <c r="A129" s="19" t="s">
        <v>35</v>
      </c>
      <c s="23" t="s">
        <v>316</v>
      </c>
      <c s="23" t="s">
        <v>811</v>
      </c>
      <c s="19" t="s">
        <v>37</v>
      </c>
      <c s="24" t="s">
        <v>812</v>
      </c>
      <c s="25" t="s">
        <v>107</v>
      </c>
      <c s="26">
        <v>31.756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813</v>
      </c>
    </row>
    <row r="131" spans="1:5" ht="51">
      <c r="A131" s="30" t="s">
        <v>42</v>
      </c>
      <c r="E131" s="31" t="s">
        <v>814</v>
      </c>
    </row>
    <row r="132" spans="1:5" ht="153">
      <c r="A132" t="s">
        <v>44</v>
      </c>
      <c r="E132" s="29" t="s">
        <v>802</v>
      </c>
    </row>
    <row r="133" spans="1:16" ht="25.5">
      <c r="A133" s="19" t="s">
        <v>35</v>
      </c>
      <c s="23" t="s">
        <v>322</v>
      </c>
      <c s="23" t="s">
        <v>815</v>
      </c>
      <c s="19" t="s">
        <v>37</v>
      </c>
      <c s="24" t="s">
        <v>816</v>
      </c>
      <c s="25" t="s">
        <v>107</v>
      </c>
      <c s="26">
        <v>3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813</v>
      </c>
    </row>
    <row r="135" spans="1:5" ht="25.5">
      <c r="A135" s="30" t="s">
        <v>42</v>
      </c>
      <c r="E135" s="31" t="s">
        <v>817</v>
      </c>
    </row>
    <row r="136" spans="1:5" ht="153">
      <c r="A136" t="s">
        <v>44</v>
      </c>
      <c r="E136" s="29" t="s">
        <v>802</v>
      </c>
    </row>
    <row r="137" spans="1:16" ht="12.75">
      <c r="A137" s="19" t="s">
        <v>35</v>
      </c>
      <c s="23" t="s">
        <v>328</v>
      </c>
      <c s="23" t="s">
        <v>818</v>
      </c>
      <c s="19" t="s">
        <v>37</v>
      </c>
      <c s="24" t="s">
        <v>819</v>
      </c>
      <c s="25" t="s">
        <v>107</v>
      </c>
      <c s="26">
        <v>10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25.5">
      <c r="A139" s="30" t="s">
        <v>42</v>
      </c>
      <c r="E139" s="31" t="s">
        <v>820</v>
      </c>
    </row>
    <row r="140" spans="1:5" ht="89.25">
      <c r="A140" t="s">
        <v>44</v>
      </c>
      <c r="E140" s="29" t="s">
        <v>821</v>
      </c>
    </row>
    <row r="141" spans="1:16" ht="12.75">
      <c r="A141" s="19" t="s">
        <v>35</v>
      </c>
      <c s="23" t="s">
        <v>334</v>
      </c>
      <c s="23" t="s">
        <v>822</v>
      </c>
      <c s="19" t="s">
        <v>37</v>
      </c>
      <c s="24" t="s">
        <v>823</v>
      </c>
      <c s="25" t="s">
        <v>107</v>
      </c>
      <c s="26">
        <v>30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824</v>
      </c>
    </row>
    <row r="143" spans="1:5" ht="25.5">
      <c r="A143" s="30" t="s">
        <v>42</v>
      </c>
      <c r="E143" s="31" t="s">
        <v>825</v>
      </c>
    </row>
    <row r="144" spans="1:5" ht="89.25">
      <c r="A144" t="s">
        <v>44</v>
      </c>
      <c r="E144" s="29" t="s">
        <v>821</v>
      </c>
    </row>
    <row r="145" spans="1:18" ht="12.75" customHeight="1">
      <c r="A145" s="5" t="s">
        <v>33</v>
      </c>
      <c s="5"/>
      <c s="35" t="s">
        <v>30</v>
      </c>
      <c s="5"/>
      <c s="21" t="s">
        <v>145</v>
      </c>
      <c s="5"/>
      <c s="5"/>
      <c s="5"/>
      <c s="36">
        <f>0+Q145</f>
      </c>
      <c r="O145">
        <f>0+R145</f>
      </c>
      <c r="Q145">
        <f>0+I146+I150+I154+I158+I162</f>
      </c>
      <c>
        <f>0+O146+O150+O154+O158+O162</f>
      </c>
    </row>
    <row r="146" spans="1:16" ht="12.75">
      <c r="A146" s="19" t="s">
        <v>35</v>
      </c>
      <c s="23" t="s">
        <v>339</v>
      </c>
      <c s="23" t="s">
        <v>826</v>
      </c>
      <c s="19" t="s">
        <v>37</v>
      </c>
      <c s="24" t="s">
        <v>827</v>
      </c>
      <c s="25" t="s">
        <v>126</v>
      </c>
      <c s="26">
        <v>10.8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828</v>
      </c>
    </row>
    <row r="148" spans="1:5" ht="51">
      <c r="A148" s="30" t="s">
        <v>42</v>
      </c>
      <c r="E148" s="31" t="s">
        <v>829</v>
      </c>
    </row>
    <row r="149" spans="1:5" ht="38.25">
      <c r="A149" t="s">
        <v>44</v>
      </c>
      <c r="E149" s="29" t="s">
        <v>830</v>
      </c>
    </row>
    <row r="150" spans="1:16" ht="12.75">
      <c r="A150" s="19" t="s">
        <v>35</v>
      </c>
      <c s="23" t="s">
        <v>345</v>
      </c>
      <c s="23" t="s">
        <v>831</v>
      </c>
      <c s="19" t="s">
        <v>37</v>
      </c>
      <c s="24" t="s">
        <v>832</v>
      </c>
      <c s="25" t="s">
        <v>197</v>
      </c>
      <c s="26">
        <v>456.492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76.5">
      <c r="A152" s="30" t="s">
        <v>42</v>
      </c>
      <c r="E152" s="31" t="s">
        <v>833</v>
      </c>
    </row>
    <row r="153" spans="1:5" ht="51">
      <c r="A153" t="s">
        <v>44</v>
      </c>
      <c r="E153" s="29" t="s">
        <v>419</v>
      </c>
    </row>
    <row r="154" spans="1:16" ht="12.75">
      <c r="A154" s="19" t="s">
        <v>35</v>
      </c>
      <c s="23" t="s">
        <v>350</v>
      </c>
      <c s="23" t="s">
        <v>533</v>
      </c>
      <c s="19" t="s">
        <v>37</v>
      </c>
      <c s="24" t="s">
        <v>535</v>
      </c>
      <c s="25" t="s">
        <v>197</v>
      </c>
      <c s="26">
        <v>58.9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536</v>
      </c>
    </row>
    <row r="156" spans="1:5" ht="12.75">
      <c r="A156" s="30" t="s">
        <v>42</v>
      </c>
      <c r="E156" s="31" t="s">
        <v>834</v>
      </c>
    </row>
    <row r="157" spans="1:5" ht="25.5">
      <c r="A157" t="s">
        <v>44</v>
      </c>
      <c r="E157" s="29" t="s">
        <v>538</v>
      </c>
    </row>
    <row r="158" spans="1:16" ht="12.75">
      <c r="A158" s="19" t="s">
        <v>35</v>
      </c>
      <c s="23" t="s">
        <v>356</v>
      </c>
      <c s="23" t="s">
        <v>421</v>
      </c>
      <c s="19" t="s">
        <v>37</v>
      </c>
      <c s="24" t="s">
        <v>422</v>
      </c>
      <c s="25" t="s">
        <v>197</v>
      </c>
      <c s="26">
        <v>58.9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423</v>
      </c>
    </row>
    <row r="160" spans="1:5" ht="12.75">
      <c r="A160" s="30" t="s">
        <v>42</v>
      </c>
      <c r="E160" s="31" t="s">
        <v>834</v>
      </c>
    </row>
    <row r="161" spans="1:5" ht="38.25">
      <c r="A161" t="s">
        <v>44</v>
      </c>
      <c r="E161" s="29" t="s">
        <v>424</v>
      </c>
    </row>
    <row r="162" spans="1:16" ht="12.75">
      <c r="A162" s="19" t="s">
        <v>35</v>
      </c>
      <c s="23" t="s">
        <v>362</v>
      </c>
      <c s="23" t="s">
        <v>443</v>
      </c>
      <c s="19" t="s">
        <v>37</v>
      </c>
      <c s="24" t="s">
        <v>444</v>
      </c>
      <c s="25" t="s">
        <v>126</v>
      </c>
      <c s="26">
        <v>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25.5">
      <c r="A164" s="30" t="s">
        <v>42</v>
      </c>
      <c r="E164" s="31" t="s">
        <v>835</v>
      </c>
    </row>
    <row r="165" spans="1:5" ht="102">
      <c r="A165" t="s">
        <v>44</v>
      </c>
      <c r="E165" s="29" t="s">
        <v>446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836</v>
      </c>
      <c s="32">
        <f>0+I8+I17+I38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836</v>
      </c>
      <c s="5"/>
      <c s="14" t="s">
        <v>837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104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684</v>
      </c>
      <c s="19" t="s">
        <v>37</v>
      </c>
      <c s="24" t="s">
        <v>685</v>
      </c>
      <c s="25" t="s">
        <v>126</v>
      </c>
      <c s="26">
        <v>24.54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762</v>
      </c>
    </row>
    <row r="11" spans="1:5" ht="38.25">
      <c r="A11" s="30" t="s">
        <v>42</v>
      </c>
      <c r="E11" s="31" t="s">
        <v>838</v>
      </c>
    </row>
    <row r="12" spans="1:5" ht="63.75">
      <c r="A12" t="s">
        <v>44</v>
      </c>
      <c r="E12" s="29" t="s">
        <v>204</v>
      </c>
    </row>
    <row r="13" spans="1:16" ht="12.75">
      <c r="A13" s="19" t="s">
        <v>35</v>
      </c>
      <c s="23" t="s">
        <v>13</v>
      </c>
      <c s="23" t="s">
        <v>205</v>
      </c>
      <c s="19" t="s">
        <v>37</v>
      </c>
      <c s="24" t="s">
        <v>206</v>
      </c>
      <c s="25" t="s">
        <v>197</v>
      </c>
      <c s="26">
        <v>13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472</v>
      </c>
    </row>
    <row r="15" spans="1:5" ht="12.75">
      <c r="A15" s="30" t="s">
        <v>42</v>
      </c>
      <c r="E15" s="31" t="s">
        <v>839</v>
      </c>
    </row>
    <row r="16" spans="1:5" ht="25.5">
      <c r="A16" t="s">
        <v>44</v>
      </c>
      <c r="E16" s="29" t="s">
        <v>209</v>
      </c>
    </row>
    <row r="17" spans="1:18" ht="12.75" customHeight="1">
      <c r="A17" s="5" t="s">
        <v>33</v>
      </c>
      <c s="5"/>
      <c s="35" t="s">
        <v>25</v>
      </c>
      <c s="5"/>
      <c s="21" t="s">
        <v>321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12</v>
      </c>
      <c s="23" t="s">
        <v>346</v>
      </c>
      <c s="19" t="s">
        <v>37</v>
      </c>
      <c s="24" t="s">
        <v>347</v>
      </c>
      <c s="25" t="s">
        <v>107</v>
      </c>
      <c s="26">
        <v>419.2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348</v>
      </c>
    </row>
    <row r="20" spans="1:5" ht="38.25">
      <c r="A20" s="30" t="s">
        <v>42</v>
      </c>
      <c r="E20" s="31" t="s">
        <v>840</v>
      </c>
    </row>
    <row r="21" spans="1:5" ht="51">
      <c r="A21" t="s">
        <v>44</v>
      </c>
      <c r="E21" s="29" t="s">
        <v>344</v>
      </c>
    </row>
    <row r="22" spans="1:16" ht="12.75">
      <c r="A22" s="19" t="s">
        <v>35</v>
      </c>
      <c s="23" t="s">
        <v>23</v>
      </c>
      <c s="23" t="s">
        <v>841</v>
      </c>
      <c s="19" t="s">
        <v>37</v>
      </c>
      <c s="24" t="s">
        <v>842</v>
      </c>
      <c s="25" t="s">
        <v>107</v>
      </c>
      <c s="26">
        <v>73.2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843</v>
      </c>
    </row>
    <row r="24" spans="1:5" ht="51">
      <c r="A24" s="30" t="s">
        <v>42</v>
      </c>
      <c r="E24" s="31" t="s">
        <v>844</v>
      </c>
    </row>
    <row r="25" spans="1:5" ht="51">
      <c r="A25" t="s">
        <v>44</v>
      </c>
      <c r="E25" s="29" t="s">
        <v>845</v>
      </c>
    </row>
    <row r="26" spans="1:16" ht="12.75">
      <c r="A26" s="19" t="s">
        <v>35</v>
      </c>
      <c s="23" t="s">
        <v>25</v>
      </c>
      <c s="23" t="s">
        <v>351</v>
      </c>
      <c s="19" t="s">
        <v>37</v>
      </c>
      <c s="24" t="s">
        <v>352</v>
      </c>
      <c s="25" t="s">
        <v>107</v>
      </c>
      <c s="26">
        <v>204.5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353</v>
      </c>
    </row>
    <row r="28" spans="1:5" ht="25.5">
      <c r="A28" s="30" t="s">
        <v>42</v>
      </c>
      <c r="E28" s="31" t="s">
        <v>846</v>
      </c>
    </row>
    <row r="29" spans="1:5" ht="140.25">
      <c r="A29" t="s">
        <v>44</v>
      </c>
      <c r="E29" s="29" t="s">
        <v>355</v>
      </c>
    </row>
    <row r="30" spans="1:16" ht="12.75">
      <c r="A30" s="19" t="s">
        <v>35</v>
      </c>
      <c s="23" t="s">
        <v>27</v>
      </c>
      <c s="23" t="s">
        <v>357</v>
      </c>
      <c s="19" t="s">
        <v>37</v>
      </c>
      <c s="24" t="s">
        <v>358</v>
      </c>
      <c s="25" t="s">
        <v>107</v>
      </c>
      <c s="26">
        <v>214.725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359</v>
      </c>
    </row>
    <row r="32" spans="1:5" ht="25.5">
      <c r="A32" s="30" t="s">
        <v>42</v>
      </c>
      <c r="E32" s="31" t="s">
        <v>847</v>
      </c>
    </row>
    <row r="33" spans="1:5" ht="140.25">
      <c r="A33" t="s">
        <v>44</v>
      </c>
      <c r="E33" s="29" t="s">
        <v>355</v>
      </c>
    </row>
    <row r="34" spans="1:16" ht="12.75">
      <c r="A34" s="19" t="s">
        <v>35</v>
      </c>
      <c s="23" t="s">
        <v>64</v>
      </c>
      <c s="23" t="s">
        <v>848</v>
      </c>
      <c s="19" t="s">
        <v>37</v>
      </c>
      <c s="24" t="s">
        <v>849</v>
      </c>
      <c s="25" t="s">
        <v>107</v>
      </c>
      <c s="26">
        <v>73.2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850</v>
      </c>
    </row>
    <row r="36" spans="1:5" ht="51">
      <c r="A36" s="30" t="s">
        <v>42</v>
      </c>
      <c r="E36" s="31" t="s">
        <v>844</v>
      </c>
    </row>
    <row r="37" spans="1:5" ht="102">
      <c r="A37" t="s">
        <v>44</v>
      </c>
      <c r="E37" s="29" t="s">
        <v>851</v>
      </c>
    </row>
    <row r="38" spans="1:18" ht="12.75" customHeight="1">
      <c r="A38" s="5" t="s">
        <v>33</v>
      </c>
      <c s="5"/>
      <c s="35" t="s">
        <v>30</v>
      </c>
      <c s="5"/>
      <c s="21" t="s">
        <v>145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35</v>
      </c>
      <c s="23" t="s">
        <v>68</v>
      </c>
      <c s="23" t="s">
        <v>852</v>
      </c>
      <c s="19" t="s">
        <v>37</v>
      </c>
      <c s="24" t="s">
        <v>853</v>
      </c>
      <c s="25" t="s">
        <v>197</v>
      </c>
      <c s="26">
        <v>13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854</v>
      </c>
    </row>
    <row r="41" spans="1:5" ht="12.75">
      <c r="A41" s="30" t="s">
        <v>42</v>
      </c>
      <c r="E41" s="31" t="s">
        <v>839</v>
      </c>
    </row>
    <row r="42" spans="1:5" ht="25.5">
      <c r="A42" t="s">
        <v>44</v>
      </c>
      <c r="E42" s="29" t="s">
        <v>538</v>
      </c>
    </row>
    <row r="43" spans="1:16" ht="12.75">
      <c r="A43" s="19" t="s">
        <v>35</v>
      </c>
      <c s="23" t="s">
        <v>30</v>
      </c>
      <c s="23" t="s">
        <v>421</v>
      </c>
      <c s="19" t="s">
        <v>37</v>
      </c>
      <c s="24" t="s">
        <v>422</v>
      </c>
      <c s="25" t="s">
        <v>197</v>
      </c>
      <c s="26">
        <v>13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423</v>
      </c>
    </row>
    <row r="45" spans="1:5" ht="12.75">
      <c r="A45" s="30" t="s">
        <v>42</v>
      </c>
      <c r="E45" s="31" t="s">
        <v>839</v>
      </c>
    </row>
    <row r="46" spans="1:5" ht="38.25">
      <c r="A46" t="s">
        <v>44</v>
      </c>
      <c r="E46" s="29" t="s">
        <v>424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